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o-a-faire\excel\lycee\excel\Td01_Tableur_SI\"/>
    </mc:Choice>
  </mc:AlternateContent>
  <xr:revisionPtr revIDLastSave="0" documentId="8_{FE2EE288-0AAE-4F9D-B9B8-A6A2C10A474F}" xr6:coauthVersionLast="46" xr6:coauthVersionMax="46" xr10:uidLastSave="{00000000-0000-0000-0000-000000000000}"/>
  <bookViews>
    <workbookView xWindow="19695" yWindow="2265" windowWidth="30375" windowHeight="24780" activeTab="3"/>
  </bookViews>
  <sheets>
    <sheet name="Exercice 1" sheetId="1" r:id="rId1"/>
    <sheet name="Exercice 2" sheetId="2" r:id="rId2"/>
    <sheet name="Exercice 3" sheetId="3" r:id="rId3"/>
    <sheet name="Exercice 4" sheetId="4" r:id="rId4"/>
  </sheets>
  <calcPr calcId="181029" fullCalcOnLoad="1"/>
</workbook>
</file>

<file path=xl/calcChain.xml><?xml version="1.0" encoding="utf-8"?>
<calcChain xmlns="http://schemas.openxmlformats.org/spreadsheetml/2006/main">
  <c r="C2" i="1" l="1"/>
  <c r="C7" i="1"/>
  <c r="D11" i="4"/>
  <c r="C11" i="4"/>
  <c r="B11" i="4"/>
  <c r="D10" i="4"/>
  <c r="C10" i="4"/>
  <c r="B10" i="4"/>
  <c r="D9" i="4"/>
  <c r="C9" i="4"/>
  <c r="B9" i="4"/>
  <c r="E7" i="4"/>
  <c r="G7" i="4" s="1"/>
  <c r="G6" i="4"/>
  <c r="E6" i="4"/>
  <c r="E5" i="4"/>
  <c r="G5" i="4" s="1"/>
  <c r="G4" i="4"/>
  <c r="E4" i="4"/>
  <c r="E3" i="4"/>
  <c r="G3" i="4" s="1"/>
  <c r="G2" i="4"/>
  <c r="E2" i="4"/>
  <c r="E9" i="3"/>
  <c r="E7" i="3"/>
  <c r="E4" i="3"/>
  <c r="E3" i="3"/>
  <c r="E2" i="3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  <c r="C25" i="1"/>
  <c r="C24" i="1"/>
  <c r="C23" i="1"/>
  <c r="C22" i="1"/>
  <c r="C21" i="1"/>
  <c r="C20" i="1"/>
  <c r="C19" i="1"/>
  <c r="C16" i="1"/>
  <c r="C15" i="1"/>
  <c r="C14" i="1"/>
  <c r="C13" i="1"/>
  <c r="C12" i="1"/>
  <c r="C11" i="1"/>
  <c r="C10" i="1"/>
  <c r="C6" i="1"/>
  <c r="C5" i="1"/>
  <c r="C4" i="1"/>
  <c r="C3" i="1"/>
  <c r="E5" i="3" l="1"/>
  <c r="E6" i="3" s="1"/>
  <c r="E8" i="3" s="1"/>
  <c r="E10" i="3" l="1"/>
  <c r="E11" i="3" s="1"/>
</calcChain>
</file>

<file path=xl/sharedStrings.xml><?xml version="1.0" encoding="utf-8"?>
<sst xmlns="http://schemas.openxmlformats.org/spreadsheetml/2006/main" count="76" uniqueCount="56">
  <si>
    <t>N° Facture</t>
  </si>
  <si>
    <t>TOTAL HT</t>
  </si>
  <si>
    <t>Taux Remise</t>
  </si>
  <si>
    <t>Représentant</t>
  </si>
  <si>
    <t>Chiffre d'affaires</t>
  </si>
  <si>
    <t>Taux Commission</t>
  </si>
  <si>
    <t>Bob</t>
  </si>
  <si>
    <t>Moyenne générale</t>
  </si>
  <si>
    <t>Décision</t>
  </si>
  <si>
    <t>Mention</t>
  </si>
  <si>
    <t>Référence</t>
  </si>
  <si>
    <t>Désignation</t>
  </si>
  <si>
    <t>Quantité</t>
  </si>
  <si>
    <t>Prix unitaire</t>
  </si>
  <si>
    <t>Montant</t>
  </si>
  <si>
    <t>148145</t>
  </si>
  <si>
    <t>251452</t>
  </si>
  <si>
    <t>401211</t>
  </si>
  <si>
    <t>TOTAL :</t>
  </si>
  <si>
    <t>Remise :</t>
  </si>
  <si>
    <t>Fidèle (Oui/Non) :</t>
  </si>
  <si>
    <t>OUI</t>
  </si>
  <si>
    <t>Remise fidélité :</t>
  </si>
  <si>
    <t>Destination :</t>
  </si>
  <si>
    <t>Net :</t>
  </si>
  <si>
    <t>Port :</t>
  </si>
  <si>
    <t>TVA</t>
  </si>
  <si>
    <t>Net à payer :</t>
  </si>
  <si>
    <t>PORT</t>
  </si>
  <si>
    <t>FRANCE</t>
  </si>
  <si>
    <t>Taux de TVA</t>
  </si>
  <si>
    <t>Prénom</t>
  </si>
  <si>
    <t>Moyenne du premier trimestre</t>
  </si>
  <si>
    <t>Appréciation</t>
  </si>
  <si>
    <t>Moyenne</t>
  </si>
  <si>
    <t>Note max</t>
  </si>
  <si>
    <t>Note min</t>
  </si>
  <si>
    <t>Antoine</t>
  </si>
  <si>
    <t>Thierry</t>
  </si>
  <si>
    <t>Valerie</t>
  </si>
  <si>
    <t>Lea</t>
  </si>
  <si>
    <t>Serge</t>
  </si>
  <si>
    <t>Eugenie</t>
  </si>
  <si>
    <t>Jacqueline</t>
  </si>
  <si>
    <t>Sylvire</t>
  </si>
  <si>
    <t>Pierrette</t>
  </si>
  <si>
    <t>Henri</t>
  </si>
  <si>
    <t>Élève</t>
  </si>
  <si>
    <t>Chaussettes</t>
  </si>
  <si>
    <t>Attrape tout</t>
  </si>
  <si>
    <t>EUROPE</t>
  </si>
  <si>
    <t>MONDE</t>
  </si>
  <si>
    <t>Windows</t>
  </si>
  <si>
    <t>Excel</t>
  </si>
  <si>
    <t>Photoshop</t>
  </si>
  <si>
    <t>Moyenne du second
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</si>
</sst>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0C];[Red]&quot;-&quot;#,##0.00&quot; &quot;[$€-40C]"/>
    <numFmt numFmtId="165" formatCode="00.00"/>
  </numFmts>
  <fonts count="8" x14ac:knownFonts="1">
    <font>
      <sz val="9"/>
      <color theme="1"/>
      <name val="Helv"/>
    </font>
    <font>
      <sz val="9"/>
      <color theme="1"/>
      <name val="Helv"/>
    </font>
    <font>
      <b/>
      <i/>
      <sz val="16"/>
      <color theme="1"/>
      <name val="Helv"/>
    </font>
    <font>
      <sz val="10"/>
      <color theme="1"/>
      <name val="Helv"/>
    </font>
    <font>
      <b/>
      <i/>
      <u/>
      <sz val="9"/>
      <color theme="1"/>
      <name val="Helv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Helv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CCCCCC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9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  <xf numFmtId="0" fontId="4" fillId="0" borderId="0"/>
    <xf numFmtId="164" fontId="4" fillId="0" borderId="0"/>
  </cellStyleXfs>
  <cellXfs count="38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2" borderId="1" xfId="1" applyNumberFormat="1" applyFont="1" applyFill="1" applyBorder="1" applyAlignment="1" applyProtection="1"/>
    <xf numFmtId="10" fontId="6" fillId="2" borderId="1" xfId="1" applyNumberFormat="1" applyFont="1" applyFill="1" applyBorder="1" applyAlignment="1" applyProtection="1">
      <alignment vertical="center"/>
    </xf>
    <xf numFmtId="0" fontId="6" fillId="0" borderId="1" xfId="5" applyFont="1" applyBorder="1" applyAlignment="1">
      <alignment horizontal="center" vertical="center"/>
    </xf>
    <xf numFmtId="165" fontId="6" fillId="0" borderId="1" xfId="5" applyNumberFormat="1" applyFont="1" applyBorder="1" applyAlignment="1">
      <alignment horizontal="center" vertical="center"/>
    </xf>
    <xf numFmtId="0" fontId="6" fillId="0" borderId="0" xfId="5" applyFont="1"/>
    <xf numFmtId="0" fontId="6" fillId="2" borderId="1" xfId="5" applyFont="1" applyFill="1" applyBorder="1" applyAlignment="1">
      <alignment horizontal="left" vertical="center"/>
    </xf>
    <xf numFmtId="0" fontId="6" fillId="0" borderId="1" xfId="4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0" fontId="6" fillId="0" borderId="0" xfId="4" applyFont="1"/>
    <xf numFmtId="0" fontId="5" fillId="0" borderId="1" xfId="4" applyFont="1" applyBorder="1" applyAlignment="1">
      <alignment horizontal="right" vertical="center"/>
    </xf>
    <xf numFmtId="0" fontId="5" fillId="0" borderId="0" xfId="4" applyFont="1" applyBorder="1" applyAlignment="1">
      <alignment horizontal="right" vertical="center"/>
    </xf>
    <xf numFmtId="0" fontId="5" fillId="0" borderId="2" xfId="4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164" fontId="6" fillId="0" borderId="1" xfId="4" applyNumberFormat="1" applyFont="1" applyBorder="1" applyAlignment="1">
      <alignment vertical="center"/>
    </xf>
    <xf numFmtId="10" fontId="6" fillId="0" borderId="1" xfId="4" applyNumberFormat="1" applyFont="1" applyBorder="1" applyAlignment="1">
      <alignment vertical="center"/>
    </xf>
    <xf numFmtId="164" fontId="6" fillId="2" borderId="1" xfId="4" applyNumberFormat="1" applyFont="1" applyFill="1" applyBorder="1" applyAlignment="1">
      <alignment horizontal="center" vertical="center"/>
    </xf>
    <xf numFmtId="164" fontId="5" fillId="2" borderId="1" xfId="4" applyNumberFormat="1" applyFont="1" applyFill="1" applyBorder="1" applyAlignment="1">
      <alignment horizontal="center" vertical="center"/>
    </xf>
    <xf numFmtId="0" fontId="6" fillId="0" borderId="4" xfId="0" applyFont="1" applyBorder="1"/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5" fillId="4" borderId="1" xfId="4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8">
    <cellStyle name="Excel_BuiltIn_Percent" xfId="1"/>
    <cellStyle name="Heading" xfId="2"/>
    <cellStyle name="Heading1" xfId="3"/>
    <cellStyle name="Normal" xfId="0" builtinId="0" customBuiltin="1"/>
    <cellStyle name="Normal_Ex 1" xfId="4"/>
    <cellStyle name="Normal_Ex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19050</xdr:rowOff>
    </xdr:from>
    <xdr:to>
      <xdr:col>10</xdr:col>
      <xdr:colOff>342900</xdr:colOff>
      <xdr:row>2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79F25DD-4ECA-4FD2-BD47-3D344A214C4B}"/>
            </a:ext>
          </a:extLst>
        </xdr:cNvPr>
        <xdr:cNvSpPr txBox="1"/>
      </xdr:nvSpPr>
      <xdr:spPr>
        <a:xfrm>
          <a:off x="3514725" y="647700"/>
          <a:ext cx="5419725" cy="37147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tout total HT supérieur ou égal à 100 000 €, on accorde un taux de remise de 10 %. </a:t>
          </a:r>
        </a:p>
      </xdr:txBody>
    </xdr:sp>
    <xdr:clientData/>
  </xdr:twoCellAnchor>
  <xdr:twoCellAnchor>
    <xdr:from>
      <xdr:col>3</xdr:col>
      <xdr:colOff>561975</xdr:colOff>
      <xdr:row>9</xdr:row>
      <xdr:rowOff>19050</xdr:rowOff>
    </xdr:from>
    <xdr:to>
      <xdr:col>6</xdr:col>
      <xdr:colOff>685800</xdr:colOff>
      <xdr:row>12</xdr:row>
      <xdr:rowOff>171450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C25EC2A-3BB9-4FC1-B528-FCE36182542E}"/>
            </a:ext>
          </a:extLst>
        </xdr:cNvPr>
        <xdr:cNvSpPr txBox="1"/>
      </xdr:nvSpPr>
      <xdr:spPr>
        <a:xfrm>
          <a:off x="3552825" y="2752725"/>
          <a:ext cx="2524125" cy="86677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Total HT Taux de remise</a:t>
          </a:r>
        </a:p>
        <a:p>
          <a:r>
            <a:rPr lang="fr-FR" sz="1100"/>
            <a:t>Inférieur à 100 000 € : Rien</a:t>
          </a:r>
        </a:p>
        <a:p>
          <a:r>
            <a:rPr lang="fr-FR" sz="1100"/>
            <a:t>Entre 100 000 € et 150 000 € : 5 %</a:t>
          </a:r>
        </a:p>
        <a:p>
          <a:r>
            <a:rPr lang="fr-FR" sz="1100"/>
            <a:t>Supérieur ou égal à 150 000 €: 10 %</a:t>
          </a:r>
        </a:p>
      </xdr:txBody>
    </xdr:sp>
    <xdr:clientData/>
  </xdr:twoCellAnchor>
  <xdr:twoCellAnchor>
    <xdr:from>
      <xdr:col>3</xdr:col>
      <xdr:colOff>533400</xdr:colOff>
      <xdr:row>18</xdr:row>
      <xdr:rowOff>9525</xdr:rowOff>
    </xdr:from>
    <xdr:to>
      <xdr:col>7</xdr:col>
      <xdr:colOff>676275</xdr:colOff>
      <xdr:row>22</xdr:row>
      <xdr:rowOff>28575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170B120-3E47-484E-9ED3-F2E273BB8B3F}"/>
            </a:ext>
          </a:extLst>
        </xdr:cNvPr>
        <xdr:cNvSpPr txBox="1"/>
      </xdr:nvSpPr>
      <xdr:spPr>
        <a:xfrm>
          <a:off x="3524250" y="5210175"/>
          <a:ext cx="3343275" cy="1009650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Tranches de chiffre d’affaires Taux de commission</a:t>
          </a:r>
        </a:p>
        <a:p>
          <a:r>
            <a:rPr lang="fr-FR" sz="1100"/>
            <a:t>CA inférieur à 50 000 € : 1 %</a:t>
          </a:r>
        </a:p>
        <a:p>
          <a:r>
            <a:rPr lang="fr-FR" sz="1100"/>
            <a:t>Entre 50 000 et 100 000 € : 2,5 %</a:t>
          </a:r>
        </a:p>
        <a:p>
          <a:r>
            <a:rPr lang="fr-FR" sz="1100"/>
            <a:t>Supérieur à 100 000 € : 4 %</a:t>
          </a:r>
        </a:p>
        <a:p>
          <a:r>
            <a:rPr lang="fr-FR" sz="1100"/>
            <a:t>Supérieur ou égal à 200 000 € : 6 %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12</xdr:row>
      <xdr:rowOff>114300</xdr:rowOff>
    </xdr:from>
    <xdr:to>
      <xdr:col>2</xdr:col>
      <xdr:colOff>600076</xdr:colOff>
      <xdr:row>22</xdr:row>
      <xdr:rowOff>123826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0B9834E-CFF4-4008-B0E4-4230019FD884}"/>
            </a:ext>
          </a:extLst>
        </xdr:cNvPr>
        <xdr:cNvSpPr txBox="1"/>
      </xdr:nvSpPr>
      <xdr:spPr>
        <a:xfrm>
          <a:off x="285751" y="3209925"/>
          <a:ext cx="2609850" cy="2009776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Colonne  "Décision"</a:t>
          </a:r>
        </a:p>
        <a:p>
          <a:r>
            <a:rPr lang="fr-FR" sz="1100"/>
            <a:t>Moyenne inférieur à 8 Refusé</a:t>
          </a:r>
        </a:p>
        <a:p>
          <a:r>
            <a:rPr lang="fr-FR" sz="1100"/>
            <a:t>Entre 8 et 10  Rattrapage</a:t>
          </a:r>
        </a:p>
        <a:p>
          <a:r>
            <a:rPr lang="fr-FR" sz="1100"/>
            <a:t>Supérieur ou égal à 10 Admis</a:t>
          </a:r>
        </a:p>
        <a:p>
          <a:endParaRPr lang="fr-FR" sz="1100"/>
        </a:p>
        <a:p>
          <a:r>
            <a:rPr lang="fr-FR" sz="1100"/>
            <a:t>Colonne "Mention"</a:t>
          </a:r>
        </a:p>
        <a:p>
          <a:r>
            <a:rPr lang="fr-FR" sz="1100"/>
            <a:t>Inférieur à 10 Pas de mention</a:t>
          </a:r>
        </a:p>
        <a:p>
          <a:r>
            <a:rPr lang="fr-FR" sz="1100"/>
            <a:t>Supérieur ou égal à 10 Passable</a:t>
          </a:r>
        </a:p>
        <a:p>
          <a:r>
            <a:rPr lang="fr-FR" sz="1100"/>
            <a:t>Supérieur ou égal à 12 Assez bien</a:t>
          </a:r>
        </a:p>
        <a:p>
          <a:r>
            <a:rPr lang="fr-FR" sz="1100"/>
            <a:t>Supérieur ou égal à 14 Bien</a:t>
          </a:r>
        </a:p>
        <a:p>
          <a:r>
            <a:rPr lang="fr-FR" sz="1100"/>
            <a:t>Supérieur ou égal à 16 Très bien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13</xdr:row>
      <xdr:rowOff>76199</xdr:rowOff>
    </xdr:from>
    <xdr:to>
      <xdr:col>7</xdr:col>
      <xdr:colOff>266700</xdr:colOff>
      <xdr:row>21</xdr:row>
      <xdr:rowOff>161924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BC45D4B-CA3E-4768-BD11-0F29B5EEFF71}"/>
            </a:ext>
          </a:extLst>
        </xdr:cNvPr>
        <xdr:cNvSpPr txBox="1"/>
      </xdr:nvSpPr>
      <xdr:spPr>
        <a:xfrm>
          <a:off x="876300" y="3019424"/>
          <a:ext cx="7667625" cy="168592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Calculer la moyenne de chaque matière</a:t>
          </a:r>
        </a:p>
        <a:p>
          <a:r>
            <a:rPr lang="fr-FR" sz="1100"/>
            <a:t>Trouver la note maximum et minimum de chaque matière</a:t>
          </a:r>
        </a:p>
        <a:p>
          <a:r>
            <a:rPr lang="fr-FR" sz="1100"/>
            <a:t>Calculer la moyenne des élèves au second trimestre</a:t>
          </a:r>
        </a:p>
        <a:p>
          <a:endParaRPr lang="fr-FR" sz="1100"/>
        </a:p>
        <a:p>
          <a:r>
            <a:rPr lang="fr-FR" sz="1100"/>
            <a:t>Colonne appréciation</a:t>
          </a:r>
        </a:p>
        <a:p>
          <a:r>
            <a:rPr lang="fr-FR" sz="1100"/>
            <a:t>Si la moyenne du second trimestre est supérieure à celle du premier trimestre, l’appréciation est « résultats en hausse »</a:t>
          </a:r>
        </a:p>
        <a:p>
          <a:r>
            <a:rPr lang="fr-FR" sz="1100"/>
            <a:t>Si les deux moyennes sont égales, l’appréciation est « résultats stables »</a:t>
          </a:r>
        </a:p>
        <a:p>
          <a:r>
            <a:rPr lang="fr-FR" sz="1100"/>
            <a:t>Si la moyenne du second trimestre est inférieure à celle du premier trimestre, l’appréciation est « résultats en baisse 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J31" sqref="J31"/>
    </sheetView>
  </sheetViews>
  <sheetFormatPr baseColWidth="10" defaultRowHeight="15.75" x14ac:dyDescent="0.25"/>
  <cols>
    <col min="1" max="1" width="17.33203125" style="1" customWidth="1"/>
    <col min="2" max="2" width="17.6640625" style="1" customWidth="1"/>
    <col min="3" max="3" width="17.33203125" style="1" customWidth="1"/>
    <col min="4" max="1012" width="14" style="1" customWidth="1"/>
    <col min="1013" max="16384" width="12" style="1"/>
  </cols>
  <sheetData>
    <row r="1" spans="1:3" ht="32.1" customHeight="1" x14ac:dyDescent="0.25">
      <c r="A1" s="33" t="s">
        <v>0</v>
      </c>
      <c r="B1" s="33" t="s">
        <v>1</v>
      </c>
      <c r="C1" s="33" t="s">
        <v>2</v>
      </c>
    </row>
    <row r="2" spans="1:3" ht="17.100000000000001" customHeight="1" x14ac:dyDescent="0.25">
      <c r="A2" s="2">
        <v>1</v>
      </c>
      <c r="B2" s="3">
        <v>125000</v>
      </c>
      <c r="C2" s="7">
        <f>IF(B2&gt;=100000,10%,0)</f>
        <v>0.1</v>
      </c>
    </row>
    <row r="3" spans="1:3" ht="17.100000000000001" customHeight="1" x14ac:dyDescent="0.25">
      <c r="A3" s="2">
        <v>2</v>
      </c>
      <c r="B3" s="3">
        <v>90000</v>
      </c>
      <c r="C3" s="7">
        <f t="shared" ref="C3:C7" si="0">IF(B3&gt;=100000,0.1,0)</f>
        <v>0</v>
      </c>
    </row>
    <row r="4" spans="1:3" ht="17.100000000000001" customHeight="1" x14ac:dyDescent="0.25">
      <c r="A4" s="2">
        <v>3</v>
      </c>
      <c r="B4" s="3">
        <v>112000</v>
      </c>
      <c r="C4" s="7">
        <f t="shared" si="0"/>
        <v>0.1</v>
      </c>
    </row>
    <row r="5" spans="1:3" ht="17.100000000000001" customHeight="1" x14ac:dyDescent="0.25">
      <c r="A5" s="2">
        <v>4</v>
      </c>
      <c r="B5" s="3">
        <v>55000</v>
      </c>
      <c r="C5" s="7">
        <f t="shared" si="0"/>
        <v>0</v>
      </c>
    </row>
    <row r="6" spans="1:3" ht="17.100000000000001" customHeight="1" x14ac:dyDescent="0.25">
      <c r="A6" s="2">
        <v>5</v>
      </c>
      <c r="B6" s="3">
        <v>99999.99</v>
      </c>
      <c r="C6" s="7">
        <f t="shared" si="0"/>
        <v>0</v>
      </c>
    </row>
    <row r="7" spans="1:3" ht="17.100000000000001" customHeight="1" x14ac:dyDescent="0.25">
      <c r="A7" s="2">
        <v>6</v>
      </c>
      <c r="B7" s="3">
        <v>100000.01</v>
      </c>
      <c r="C7" s="7">
        <f t="shared" si="0"/>
        <v>0.1</v>
      </c>
    </row>
    <row r="8" spans="1:3" ht="17.100000000000001" customHeight="1" x14ac:dyDescent="0.25"/>
    <row r="9" spans="1:3" ht="30.75" customHeight="1" x14ac:dyDescent="0.25">
      <c r="A9" s="33" t="s">
        <v>0</v>
      </c>
      <c r="B9" s="33" t="s">
        <v>1</v>
      </c>
      <c r="C9" s="33" t="s">
        <v>2</v>
      </c>
    </row>
    <row r="10" spans="1:3" ht="18.75" customHeight="1" x14ac:dyDescent="0.25">
      <c r="A10" s="2">
        <v>1</v>
      </c>
      <c r="B10" s="3">
        <v>125000</v>
      </c>
      <c r="C10" s="7">
        <f t="shared" ref="C10:C16" si="1">IF(B10&lt;100000,0,IF(B10&lt;150000,0.05,0.1))</f>
        <v>0.05</v>
      </c>
    </row>
    <row r="11" spans="1:3" ht="18.75" customHeight="1" x14ac:dyDescent="0.25">
      <c r="A11" s="2">
        <v>2</v>
      </c>
      <c r="B11" s="3">
        <v>175000</v>
      </c>
      <c r="C11" s="7">
        <f t="shared" si="1"/>
        <v>0.1</v>
      </c>
    </row>
    <row r="12" spans="1:3" ht="18.75" customHeight="1" x14ac:dyDescent="0.25">
      <c r="A12" s="2">
        <v>3</v>
      </c>
      <c r="B12" s="3">
        <v>90000</v>
      </c>
      <c r="C12" s="7">
        <f t="shared" si="1"/>
        <v>0</v>
      </c>
    </row>
    <row r="13" spans="1:3" ht="18.75" customHeight="1" x14ac:dyDescent="0.25">
      <c r="A13" s="2">
        <v>4</v>
      </c>
      <c r="B13" s="3">
        <v>50000</v>
      </c>
      <c r="C13" s="7">
        <f t="shared" si="1"/>
        <v>0</v>
      </c>
    </row>
    <row r="14" spans="1:3" ht="18.75" customHeight="1" x14ac:dyDescent="0.25">
      <c r="A14" s="2">
        <v>5</v>
      </c>
      <c r="B14" s="3">
        <v>149999.99</v>
      </c>
      <c r="C14" s="7">
        <f t="shared" si="1"/>
        <v>0.05</v>
      </c>
    </row>
    <row r="15" spans="1:3" ht="18.75" customHeight="1" x14ac:dyDescent="0.25">
      <c r="A15" s="2">
        <v>6</v>
      </c>
      <c r="B15" s="3">
        <v>99999.99</v>
      </c>
      <c r="C15" s="7">
        <f t="shared" si="1"/>
        <v>0</v>
      </c>
    </row>
    <row r="16" spans="1:3" ht="18.75" customHeight="1" x14ac:dyDescent="0.25">
      <c r="A16" s="2">
        <v>7</v>
      </c>
      <c r="B16" s="3">
        <v>200000</v>
      </c>
      <c r="C16" s="7">
        <f t="shared" si="1"/>
        <v>0.1</v>
      </c>
    </row>
    <row r="18" spans="1:3" ht="31.5" x14ac:dyDescent="0.25">
      <c r="A18" s="33" t="s">
        <v>3</v>
      </c>
      <c r="B18" s="33" t="s">
        <v>4</v>
      </c>
      <c r="C18" s="33" t="s">
        <v>5</v>
      </c>
    </row>
    <row r="19" spans="1:3" s="6" customFormat="1" ht="20.100000000000001" customHeight="1" x14ac:dyDescent="0.15">
      <c r="A19" s="4" t="s">
        <v>37</v>
      </c>
      <c r="B19" s="5">
        <v>55000</v>
      </c>
      <c r="C19" s="8">
        <f t="shared" ref="C19:C25" si="2">IF(B19&lt;50000,0.01,IF(B19&lt;=100000,0.025,IF(B19&lt;200000,0.04,0.06)))</f>
        <v>2.5000000000000001E-2</v>
      </c>
    </row>
    <row r="20" spans="1:3" s="6" customFormat="1" ht="20.100000000000001" customHeight="1" x14ac:dyDescent="0.15">
      <c r="A20" s="4" t="s">
        <v>38</v>
      </c>
      <c r="B20" s="5">
        <v>150000</v>
      </c>
      <c r="C20" s="8">
        <f t="shared" si="2"/>
        <v>0.04</v>
      </c>
    </row>
    <row r="21" spans="1:3" s="6" customFormat="1" ht="20.100000000000001" customHeight="1" x14ac:dyDescent="0.15">
      <c r="A21" s="4" t="s">
        <v>39</v>
      </c>
      <c r="B21" s="5">
        <v>75000</v>
      </c>
      <c r="C21" s="8">
        <f t="shared" si="2"/>
        <v>2.5000000000000001E-2</v>
      </c>
    </row>
    <row r="22" spans="1:3" s="6" customFormat="1" ht="20.100000000000001" customHeight="1" x14ac:dyDescent="0.15">
      <c r="A22" s="4" t="s">
        <v>40</v>
      </c>
      <c r="B22" s="5">
        <v>250000</v>
      </c>
      <c r="C22" s="8">
        <f t="shared" si="2"/>
        <v>0.06</v>
      </c>
    </row>
    <row r="23" spans="1:3" s="6" customFormat="1" ht="20.100000000000001" customHeight="1" x14ac:dyDescent="0.15">
      <c r="A23" s="4" t="s">
        <v>41</v>
      </c>
      <c r="B23" s="5">
        <v>45000</v>
      </c>
      <c r="C23" s="8">
        <f t="shared" si="2"/>
        <v>0.01</v>
      </c>
    </row>
    <row r="24" spans="1:3" s="6" customFormat="1" ht="20.100000000000001" customHeight="1" x14ac:dyDescent="0.15">
      <c r="A24" s="4" t="s">
        <v>42</v>
      </c>
      <c r="B24" s="5">
        <v>125000</v>
      </c>
      <c r="C24" s="8">
        <f t="shared" si="2"/>
        <v>0.04</v>
      </c>
    </row>
    <row r="25" spans="1:3" s="6" customFormat="1" ht="20.100000000000001" customHeight="1" x14ac:dyDescent="0.15">
      <c r="A25" s="4" t="s">
        <v>43</v>
      </c>
      <c r="B25" s="5">
        <v>100000</v>
      </c>
      <c r="C25" s="8">
        <f t="shared" si="2"/>
        <v>2.5000000000000001E-2</v>
      </c>
    </row>
  </sheetData>
  <phoneticPr fontId="7" type="noConversion"/>
  <pageMargins left="0.74803149606299213" right="0.74803149606299213" top="1.2791338582677163" bottom="1.2791338582677163" header="0.98385826771653528" footer="0.98385826771653528"/>
  <pageSetup paperSize="9" fitToWidth="0" fitToHeight="0" pageOrder="overThenDown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1"/>
  <sheetViews>
    <sheetView workbookViewId="0">
      <selection activeCell="G26" sqref="G26"/>
    </sheetView>
  </sheetViews>
  <sheetFormatPr baseColWidth="10" defaultRowHeight="15.75" x14ac:dyDescent="0.25"/>
  <cols>
    <col min="1" max="1" width="19" style="11" customWidth="1"/>
    <col min="2" max="2" width="21.1640625" style="11" customWidth="1"/>
    <col min="3" max="4" width="19" style="11" customWidth="1"/>
    <col min="5" max="191" width="14.33203125" style="11" customWidth="1"/>
    <col min="192" max="958" width="14.33203125" style="1" customWidth="1"/>
    <col min="959" max="16384" width="12" style="1"/>
  </cols>
  <sheetData>
    <row r="1" spans="1:4" ht="33" customHeight="1" x14ac:dyDescent="0.25">
      <c r="A1" s="32" t="s">
        <v>47</v>
      </c>
      <c r="B1" s="32" t="s">
        <v>7</v>
      </c>
      <c r="C1" s="32" t="s">
        <v>8</v>
      </c>
      <c r="D1" s="32" t="s">
        <v>9</v>
      </c>
    </row>
    <row r="2" spans="1:4" ht="20.100000000000001" customHeight="1" x14ac:dyDescent="0.25">
      <c r="A2" s="9" t="s">
        <v>37</v>
      </c>
      <c r="B2" s="10">
        <v>12</v>
      </c>
      <c r="C2" s="12" t="str">
        <f t="shared" ref="C2:C11" si="0">IF(B2&lt;8,"Refusé",IF(B2&lt;10,"Rattrapage","Admis"))</f>
        <v>Admis</v>
      </c>
      <c r="D2" s="12" t="str">
        <f t="shared" ref="D2:D11" si="1">IF(B2&lt;10,"Pas de mention",IF(B2&lt;12,"Passable",IF(B2&lt;14,"Assez bien",IF(B2&lt;16,"Bien","Très bien"))))</f>
        <v>Assez bien</v>
      </c>
    </row>
    <row r="3" spans="1:4" ht="20.100000000000001" customHeight="1" x14ac:dyDescent="0.25">
      <c r="A3" s="9" t="s">
        <v>38</v>
      </c>
      <c r="B3" s="10">
        <v>9</v>
      </c>
      <c r="C3" s="12" t="str">
        <f t="shared" si="0"/>
        <v>Rattrapage</v>
      </c>
      <c r="D3" s="12" t="str">
        <f t="shared" si="1"/>
        <v>Pas de mention</v>
      </c>
    </row>
    <row r="4" spans="1:4" ht="20.100000000000001" customHeight="1" x14ac:dyDescent="0.25">
      <c r="A4" s="9" t="s">
        <v>39</v>
      </c>
      <c r="B4" s="10">
        <v>8</v>
      </c>
      <c r="C4" s="12" t="str">
        <f t="shared" si="0"/>
        <v>Rattrapage</v>
      </c>
      <c r="D4" s="12" t="str">
        <f t="shared" si="1"/>
        <v>Pas de mention</v>
      </c>
    </row>
    <row r="5" spans="1:4" ht="20.100000000000001" customHeight="1" x14ac:dyDescent="0.25">
      <c r="A5" s="9" t="s">
        <v>40</v>
      </c>
      <c r="B5" s="10">
        <v>17</v>
      </c>
      <c r="C5" s="12" t="str">
        <f t="shared" si="0"/>
        <v>Admis</v>
      </c>
      <c r="D5" s="12" t="str">
        <f t="shared" si="1"/>
        <v>Très bien</v>
      </c>
    </row>
    <row r="6" spans="1:4" ht="20.100000000000001" customHeight="1" x14ac:dyDescent="0.25">
      <c r="A6" s="9" t="s">
        <v>41</v>
      </c>
      <c r="B6" s="10">
        <v>10.25</v>
      </c>
      <c r="C6" s="12" t="str">
        <f t="shared" si="0"/>
        <v>Admis</v>
      </c>
      <c r="D6" s="12" t="str">
        <f t="shared" si="1"/>
        <v>Passable</v>
      </c>
    </row>
    <row r="7" spans="1:4" ht="20.100000000000001" customHeight="1" x14ac:dyDescent="0.25">
      <c r="A7" s="9" t="s">
        <v>42</v>
      </c>
      <c r="B7" s="10">
        <v>14.5</v>
      </c>
      <c r="C7" s="12" t="str">
        <f t="shared" si="0"/>
        <v>Admis</v>
      </c>
      <c r="D7" s="12" t="str">
        <f t="shared" si="1"/>
        <v>Bien</v>
      </c>
    </row>
    <row r="8" spans="1:4" ht="20.100000000000001" customHeight="1" x14ac:dyDescent="0.25">
      <c r="A8" s="9" t="s">
        <v>43</v>
      </c>
      <c r="B8" s="10">
        <v>7</v>
      </c>
      <c r="C8" s="12" t="str">
        <f t="shared" si="0"/>
        <v>Refusé</v>
      </c>
      <c r="D8" s="12" t="str">
        <f t="shared" si="1"/>
        <v>Pas de mention</v>
      </c>
    </row>
    <row r="9" spans="1:4" ht="20.100000000000001" customHeight="1" x14ac:dyDescent="0.25">
      <c r="A9" s="9" t="s">
        <v>44</v>
      </c>
      <c r="B9" s="10">
        <v>5</v>
      </c>
      <c r="C9" s="12" t="str">
        <f t="shared" si="0"/>
        <v>Refusé</v>
      </c>
      <c r="D9" s="12" t="str">
        <f t="shared" si="1"/>
        <v>Pas de mention</v>
      </c>
    </row>
    <row r="10" spans="1:4" ht="20.100000000000001" customHeight="1" x14ac:dyDescent="0.25">
      <c r="A10" s="9" t="s">
        <v>45</v>
      </c>
      <c r="B10" s="10">
        <v>11</v>
      </c>
      <c r="C10" s="12" t="str">
        <f t="shared" si="0"/>
        <v>Admis</v>
      </c>
      <c r="D10" s="12" t="str">
        <f t="shared" si="1"/>
        <v>Passable</v>
      </c>
    </row>
    <row r="11" spans="1:4" ht="20.100000000000001" customHeight="1" x14ac:dyDescent="0.25">
      <c r="A11" s="9" t="s">
        <v>46</v>
      </c>
      <c r="B11" s="10">
        <v>8.5</v>
      </c>
      <c r="C11" s="12" t="str">
        <f t="shared" si="0"/>
        <v>Rattrapage</v>
      </c>
      <c r="D11" s="12" t="str">
        <f t="shared" si="1"/>
        <v>Pas de mention</v>
      </c>
    </row>
  </sheetData>
  <phoneticPr fontId="7" type="noConversion"/>
  <pageMargins left="0.74803149606299213" right="0.74803149606299213" top="1.1543307086614172" bottom="1.1543307086614172" header="0.49251968503937005" footer="0.49251968503937005"/>
  <pageSetup paperSize="0" fitToWidth="0" fitToHeight="0" pageOrder="overThenDown" orientation="portrait" horizontalDpi="0" verticalDpi="0" copies="0"/>
  <headerFooter alignWithMargins="0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30" sqref="I30"/>
    </sheetView>
  </sheetViews>
  <sheetFormatPr baseColWidth="10" defaultRowHeight="15.75" x14ac:dyDescent="0.25"/>
  <cols>
    <col min="1" max="1" width="23.83203125" style="1" customWidth="1"/>
    <col min="2" max="2" width="19" style="1" customWidth="1"/>
    <col min="3" max="5" width="14.1640625" style="1" customWidth="1"/>
    <col min="6" max="16384" width="12" style="1"/>
  </cols>
  <sheetData>
    <row r="1" spans="1:5" ht="31.5" x14ac:dyDescent="0.25">
      <c r="A1" s="30" t="s">
        <v>10</v>
      </c>
      <c r="B1" s="30" t="s">
        <v>11</v>
      </c>
      <c r="C1" s="30" t="s">
        <v>12</v>
      </c>
      <c r="D1" s="31" t="s">
        <v>13</v>
      </c>
      <c r="E1" s="30" t="s">
        <v>14</v>
      </c>
    </row>
    <row r="2" spans="1:5" x14ac:dyDescent="0.25">
      <c r="A2" s="13" t="s">
        <v>15</v>
      </c>
      <c r="B2" s="13" t="s">
        <v>48</v>
      </c>
      <c r="C2" s="14">
        <v>12</v>
      </c>
      <c r="D2" s="15">
        <v>3</v>
      </c>
      <c r="E2" s="23">
        <f>C2*D2</f>
        <v>36</v>
      </c>
    </row>
    <row r="3" spans="1:5" x14ac:dyDescent="0.25">
      <c r="A3" s="13" t="s">
        <v>16</v>
      </c>
      <c r="B3" s="13" t="s">
        <v>49</v>
      </c>
      <c r="C3" s="14">
        <v>5</v>
      </c>
      <c r="D3" s="15">
        <v>4</v>
      </c>
      <c r="E3" s="23">
        <f>C3*D3</f>
        <v>20</v>
      </c>
    </row>
    <row r="4" spans="1:5" x14ac:dyDescent="0.25">
      <c r="A4" s="13" t="s">
        <v>17</v>
      </c>
      <c r="B4" s="13" t="s">
        <v>6</v>
      </c>
      <c r="C4" s="14">
        <v>20</v>
      </c>
      <c r="D4" s="15">
        <v>10</v>
      </c>
      <c r="E4" s="23">
        <f>C4*D4</f>
        <v>200</v>
      </c>
    </row>
    <row r="5" spans="1:5" x14ac:dyDescent="0.25">
      <c r="A5" s="16"/>
      <c r="B5" s="16"/>
      <c r="C5" s="16"/>
      <c r="D5" s="17" t="s">
        <v>18</v>
      </c>
      <c r="E5" s="24">
        <f>SUM(E2:E4)</f>
        <v>256</v>
      </c>
    </row>
    <row r="6" spans="1:5" x14ac:dyDescent="0.25">
      <c r="A6" s="16"/>
      <c r="B6" s="16"/>
      <c r="C6" s="16"/>
      <c r="D6" s="18" t="s">
        <v>19</v>
      </c>
      <c r="E6" s="23">
        <f>IF(E5&gt;200,0.1*E5,0)</f>
        <v>25.6</v>
      </c>
    </row>
    <row r="7" spans="1:5" x14ac:dyDescent="0.25">
      <c r="A7" s="18" t="s">
        <v>20</v>
      </c>
      <c r="B7" s="14" t="s">
        <v>21</v>
      </c>
      <c r="C7" s="16"/>
      <c r="D7" s="18" t="s">
        <v>22</v>
      </c>
      <c r="E7" s="23">
        <f>IF(B7="OUI",5,0)</f>
        <v>5</v>
      </c>
    </row>
    <row r="8" spans="1:5" x14ac:dyDescent="0.25">
      <c r="A8" s="18" t="s">
        <v>23</v>
      </c>
      <c r="B8" s="14" t="s">
        <v>50</v>
      </c>
      <c r="C8" s="16"/>
      <c r="D8" s="18" t="s">
        <v>24</v>
      </c>
      <c r="E8" s="23">
        <f>E5-E6-E7</f>
        <v>225.4</v>
      </c>
    </row>
    <row r="9" spans="1:5" x14ac:dyDescent="0.25">
      <c r="D9" s="18" t="s">
        <v>25</v>
      </c>
      <c r="E9" s="23">
        <f>IF(B8=A13,B13,IF(B8=A14,B14,B15))</f>
        <v>7.5</v>
      </c>
    </row>
    <row r="10" spans="1:5" x14ac:dyDescent="0.25">
      <c r="B10" s="16"/>
      <c r="C10" s="16"/>
      <c r="D10" s="18" t="s">
        <v>26</v>
      </c>
      <c r="E10" s="23">
        <f>IF(B8=A18,B18*E8,B19*E8)</f>
        <v>19.159000000000002</v>
      </c>
    </row>
    <row r="11" spans="1:5" x14ac:dyDescent="0.25">
      <c r="A11" s="16"/>
      <c r="B11" s="16"/>
      <c r="C11" s="16"/>
      <c r="D11" s="18" t="s">
        <v>27</v>
      </c>
      <c r="E11" s="23">
        <f>E8+E9+E10</f>
        <v>252.059</v>
      </c>
    </row>
    <row r="12" spans="1:5" x14ac:dyDescent="0.25">
      <c r="A12" s="19" t="s">
        <v>28</v>
      </c>
      <c r="B12" s="19"/>
      <c r="C12" s="11"/>
      <c r="D12" s="11"/>
      <c r="E12" s="20"/>
    </row>
    <row r="13" spans="1:5" x14ac:dyDescent="0.25">
      <c r="A13" s="34" t="s">
        <v>29</v>
      </c>
      <c r="B13" s="21">
        <v>4</v>
      </c>
      <c r="C13" s="11"/>
      <c r="D13" s="11"/>
      <c r="E13" s="11"/>
    </row>
    <row r="14" spans="1:5" x14ac:dyDescent="0.25">
      <c r="A14" s="34" t="s">
        <v>50</v>
      </c>
      <c r="B14" s="21">
        <v>7.5</v>
      </c>
      <c r="C14" s="11"/>
      <c r="D14" s="11"/>
      <c r="E14" s="11"/>
    </row>
    <row r="15" spans="1:5" x14ac:dyDescent="0.25">
      <c r="A15" s="34" t="s">
        <v>51</v>
      </c>
      <c r="B15" s="21">
        <v>9</v>
      </c>
      <c r="C15" s="11"/>
      <c r="D15" s="11"/>
      <c r="E15" s="11"/>
    </row>
    <row r="16" spans="1:5" x14ac:dyDescent="0.25">
      <c r="A16" s="16"/>
      <c r="B16" s="16"/>
      <c r="C16" s="11"/>
      <c r="D16" s="11"/>
      <c r="E16" s="11"/>
    </row>
    <row r="17" spans="1:5" x14ac:dyDescent="0.25">
      <c r="A17" s="19" t="s">
        <v>30</v>
      </c>
      <c r="B17" s="19"/>
      <c r="C17" s="11"/>
      <c r="D17" s="11"/>
      <c r="E17" s="11"/>
    </row>
    <row r="18" spans="1:5" x14ac:dyDescent="0.25">
      <c r="A18" s="34" t="s">
        <v>29</v>
      </c>
      <c r="B18" s="22">
        <v>0.2</v>
      </c>
      <c r="C18" s="11"/>
      <c r="D18" s="11"/>
      <c r="E18" s="11"/>
    </row>
    <row r="19" spans="1:5" x14ac:dyDescent="0.25">
      <c r="A19" s="34" t="s">
        <v>50</v>
      </c>
      <c r="B19" s="22">
        <v>8.5000000000000006E-2</v>
      </c>
      <c r="C19" s="11"/>
      <c r="D19" s="11"/>
      <c r="E19" s="11"/>
    </row>
    <row r="20" spans="1:5" x14ac:dyDescent="0.25">
      <c r="A20" s="34" t="s">
        <v>51</v>
      </c>
      <c r="B20" s="22">
        <v>8.5000000000000006E-2</v>
      </c>
      <c r="C20" s="11"/>
      <c r="D20" s="11"/>
      <c r="E20" s="11"/>
    </row>
  </sheetData>
  <mergeCells count="2">
    <mergeCell ref="A12:B12"/>
    <mergeCell ref="A17:B17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K32" sqref="K32"/>
    </sheetView>
  </sheetViews>
  <sheetFormatPr baseColWidth="10" defaultRowHeight="15.75" x14ac:dyDescent="0.25"/>
  <cols>
    <col min="1" max="4" width="14.1640625" style="1" customWidth="1"/>
    <col min="5" max="5" width="32" style="1" customWidth="1"/>
    <col min="6" max="6" width="25.6640625" style="1" customWidth="1"/>
    <col min="7" max="7" width="30.5" style="1" customWidth="1"/>
    <col min="8" max="16384" width="12" style="1"/>
  </cols>
  <sheetData>
    <row r="1" spans="1:7" ht="42.95" customHeight="1" x14ac:dyDescent="0.25">
      <c r="A1" s="35" t="s">
        <v>31</v>
      </c>
      <c r="B1" s="36" t="s">
        <v>52</v>
      </c>
      <c r="C1" s="36" t="s">
        <v>53</v>
      </c>
      <c r="D1" s="36" t="s">
        <v>54</v>
      </c>
      <c r="E1" s="37" t="s">
        <v>55</v>
      </c>
      <c r="F1" s="37" t="s">
        <v>32</v>
      </c>
      <c r="G1" s="37" t="s">
        <v>33</v>
      </c>
    </row>
    <row r="2" spans="1:7" x14ac:dyDescent="0.25">
      <c r="A2" s="25" t="s">
        <v>37</v>
      </c>
      <c r="B2" s="26">
        <v>17.5</v>
      </c>
      <c r="C2" s="26">
        <v>15</v>
      </c>
      <c r="D2" s="26">
        <v>12</v>
      </c>
      <c r="E2" s="28">
        <f t="shared" ref="E2:E7" si="0">AVERAGE(B2:D2)</f>
        <v>14.833333333333334</v>
      </c>
      <c r="F2" s="27">
        <v>13</v>
      </c>
      <c r="G2" s="28" t="str">
        <f t="shared" ref="G2:G7" si="1">IF(E2&gt;F2,"Résultats en hausse",IF(E2=F2,"Résultats stables","Résultats en baisse"))</f>
        <v>Résultats en hausse</v>
      </c>
    </row>
    <row r="3" spans="1:7" x14ac:dyDescent="0.25">
      <c r="A3" s="25" t="s">
        <v>38</v>
      </c>
      <c r="B3" s="26">
        <v>17.5</v>
      </c>
      <c r="C3" s="26">
        <v>8.5</v>
      </c>
      <c r="D3" s="26">
        <v>9</v>
      </c>
      <c r="E3" s="28">
        <f t="shared" si="0"/>
        <v>11.666666666666666</v>
      </c>
      <c r="F3" s="27">
        <v>12.5</v>
      </c>
      <c r="G3" s="28" t="str">
        <f t="shared" si="1"/>
        <v>Résultats en baisse</v>
      </c>
    </row>
    <row r="4" spans="1:7" x14ac:dyDescent="0.25">
      <c r="A4" s="25" t="s">
        <v>39</v>
      </c>
      <c r="B4" s="26">
        <v>16.5</v>
      </c>
      <c r="C4" s="26">
        <v>17</v>
      </c>
      <c r="D4" s="26">
        <v>12</v>
      </c>
      <c r="E4" s="28">
        <f t="shared" si="0"/>
        <v>15.166666666666666</v>
      </c>
      <c r="F4" s="27">
        <v>18</v>
      </c>
      <c r="G4" s="28" t="str">
        <f t="shared" si="1"/>
        <v>Résultats en baisse</v>
      </c>
    </row>
    <row r="5" spans="1:7" x14ac:dyDescent="0.25">
      <c r="A5" s="25" t="s">
        <v>40</v>
      </c>
      <c r="B5" s="26">
        <v>11.5</v>
      </c>
      <c r="C5" s="26">
        <v>13</v>
      </c>
      <c r="D5" s="26">
        <v>17</v>
      </c>
      <c r="E5" s="28">
        <f t="shared" si="0"/>
        <v>13.833333333333334</v>
      </c>
      <c r="F5" s="27">
        <v>14</v>
      </c>
      <c r="G5" s="28" t="str">
        <f t="shared" si="1"/>
        <v>Résultats en baisse</v>
      </c>
    </row>
    <row r="6" spans="1:7" x14ac:dyDescent="0.25">
      <c r="A6" s="25" t="s">
        <v>41</v>
      </c>
      <c r="B6" s="26">
        <v>8</v>
      </c>
      <c r="C6" s="26">
        <v>7</v>
      </c>
      <c r="D6" s="26">
        <v>6</v>
      </c>
      <c r="E6" s="28">
        <f t="shared" si="0"/>
        <v>7</v>
      </c>
      <c r="F6" s="27">
        <v>7</v>
      </c>
      <c r="G6" s="28" t="str">
        <f t="shared" si="1"/>
        <v>Résultats stables</v>
      </c>
    </row>
    <row r="7" spans="1:7" x14ac:dyDescent="0.25">
      <c r="A7" s="25" t="s">
        <v>42</v>
      </c>
      <c r="B7" s="26">
        <v>14.5</v>
      </c>
      <c r="C7" s="26">
        <v>14</v>
      </c>
      <c r="D7" s="26">
        <v>13</v>
      </c>
      <c r="E7" s="28">
        <f t="shared" si="0"/>
        <v>13.833333333333334</v>
      </c>
      <c r="F7" s="27">
        <v>12</v>
      </c>
      <c r="G7" s="28" t="str">
        <f t="shared" si="1"/>
        <v>Résultats en hausse</v>
      </c>
    </row>
    <row r="9" spans="1:7" x14ac:dyDescent="0.25">
      <c r="A9" s="35" t="s">
        <v>34</v>
      </c>
      <c r="B9" s="29">
        <f>AVERAGE(B2:B7)</f>
        <v>14.25</v>
      </c>
      <c r="C9" s="29">
        <f>AVERAGE(C2:C7)</f>
        <v>12.416666666666666</v>
      </c>
      <c r="D9" s="29">
        <f>AVERAGE(D2:D7)</f>
        <v>11.5</v>
      </c>
    </row>
    <row r="10" spans="1:7" x14ac:dyDescent="0.25">
      <c r="A10" s="35" t="s">
        <v>35</v>
      </c>
      <c r="B10" s="29">
        <f>MAX(B2:B7)</f>
        <v>17.5</v>
      </c>
      <c r="C10" s="29">
        <f>MAX(C2:C7)</f>
        <v>17</v>
      </c>
      <c r="D10" s="29">
        <f>MAX(D2:D7)</f>
        <v>17</v>
      </c>
    </row>
    <row r="11" spans="1:7" x14ac:dyDescent="0.25">
      <c r="A11" s="35" t="s">
        <v>36</v>
      </c>
      <c r="B11" s="29">
        <f>MIN(B2:B8)</f>
        <v>8</v>
      </c>
      <c r="C11" s="29">
        <f>MIN(C2:C8)</f>
        <v>7</v>
      </c>
      <c r="D11" s="29">
        <f>MIN(D2:D8)</f>
        <v>6</v>
      </c>
    </row>
  </sheetData>
  <phoneticPr fontId="7" type="noConversion"/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3126876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Exercice 1</vt:lpstr>
      <vt:lpstr>Exercice 2</vt:lpstr>
      <vt:lpstr>Exercice 3</vt:lpstr>
      <vt:lpstr>Exercice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cp:revision>13</cp:revision>
  <cp:lastPrinted>2007-10-01T12:46:11Z</cp:lastPrinted>
  <dcterms:created xsi:type="dcterms:W3CDTF">1998-09-16T10:23:10Z</dcterms:created>
  <dcterms:modified xsi:type="dcterms:W3CDTF">2021-04-08T08:23:02Z</dcterms:modified>
</cp:coreProperties>
</file>