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doc-e\formation\01-excel\exercice-excel-final\fonction-recherche\fonction-recherche\"/>
    </mc:Choice>
  </mc:AlternateContent>
  <bookViews>
    <workbookView xWindow="0" yWindow="0" windowWidth="28800" windowHeight="14235" activeTab="4"/>
  </bookViews>
  <sheets>
    <sheet name="Enoncé" sheetId="4" r:id="rId1"/>
    <sheet name="adresse" sheetId="1" r:id="rId2"/>
    <sheet name="produits" sheetId="2" r:id="rId3"/>
    <sheet name="remise" sheetId="3" r:id="rId4"/>
    <sheet name="Solution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13" i="5"/>
  <c r="E14" i="5"/>
  <c r="E15" i="5"/>
  <c r="E16" i="5"/>
  <c r="E17" i="5"/>
  <c r="E18" i="5"/>
  <c r="E19" i="5"/>
  <c r="E20" i="5"/>
  <c r="D10" i="5"/>
  <c r="D11" i="5"/>
  <c r="E11" i="5" s="1"/>
  <c r="D12" i="5"/>
  <c r="E12" i="5" s="1"/>
  <c r="D13" i="5"/>
  <c r="D14" i="5"/>
  <c r="D15" i="5"/>
  <c r="D16" i="5"/>
  <c r="D17" i="5"/>
  <c r="D18" i="5"/>
  <c r="D19" i="5"/>
  <c r="D20" i="5"/>
  <c r="D9" i="5"/>
  <c r="E9" i="5" s="1"/>
  <c r="B9" i="5"/>
  <c r="B11" i="5"/>
  <c r="B12" i="5"/>
  <c r="B13" i="5"/>
  <c r="B14" i="5"/>
  <c r="B15" i="5"/>
  <c r="B16" i="5"/>
  <c r="B17" i="5"/>
  <c r="B18" i="5"/>
  <c r="B19" i="5"/>
  <c r="B20" i="5"/>
  <c r="B10" i="5"/>
  <c r="E6" i="5"/>
  <c r="E5" i="5"/>
  <c r="E4" i="5"/>
  <c r="B3" i="5"/>
  <c r="E21" i="5" l="1"/>
  <c r="E22" i="5" s="1"/>
  <c r="E23" i="5" s="1"/>
  <c r="E24" i="5" s="1"/>
  <c r="E25" i="5" s="1"/>
</calcChain>
</file>

<file path=xl/sharedStrings.xml><?xml version="1.0" encoding="utf-8"?>
<sst xmlns="http://schemas.openxmlformats.org/spreadsheetml/2006/main" count="85" uniqueCount="66">
  <si>
    <t>Nom</t>
  </si>
  <si>
    <t>Adresse</t>
  </si>
  <si>
    <t>NOM</t>
  </si>
  <si>
    <t>ADRESSE</t>
  </si>
  <si>
    <t>CODE POSTAL</t>
  </si>
  <si>
    <t>VILLE</t>
  </si>
  <si>
    <t>JORNET</t>
  </si>
  <si>
    <t>BLANC</t>
  </si>
  <si>
    <t>MILLET</t>
  </si>
  <si>
    <t>SHERPA</t>
  </si>
  <si>
    <t>TRIVEL</t>
  </si>
  <si>
    <t>PEREZ</t>
  </si>
  <si>
    <t>LESAUX</t>
  </si>
  <si>
    <t>LORBLANCHET</t>
  </si>
  <si>
    <t>2 rue Pavel</t>
  </si>
  <si>
    <t>7 rue des aviateurs</t>
  </si>
  <si>
    <t>25 quai des docks</t>
  </si>
  <si>
    <t>212 route des chênes</t>
  </si>
  <si>
    <t>2 rue tripide</t>
  </si>
  <si>
    <t>ZI les santons</t>
  </si>
  <si>
    <t>13 rue du vendredi</t>
  </si>
  <si>
    <t>85 avenue des bastions</t>
  </si>
  <si>
    <t>impasse sans soucis</t>
  </si>
  <si>
    <t>10.000</t>
  </si>
  <si>
    <t>05.000</t>
  </si>
  <si>
    <t>03.000</t>
  </si>
  <si>
    <t>36.000</t>
  </si>
  <si>
    <t>13.000</t>
  </si>
  <si>
    <t>31.000</t>
  </si>
  <si>
    <t>33.000</t>
  </si>
  <si>
    <t>69.000</t>
  </si>
  <si>
    <t>44.000</t>
  </si>
  <si>
    <t>TROYES</t>
  </si>
  <si>
    <t>GAP</t>
  </si>
  <si>
    <t>MONTLUCON</t>
  </si>
  <si>
    <t>DOLE</t>
  </si>
  <si>
    <t>MARSEILLE</t>
  </si>
  <si>
    <t>TOULOUSE</t>
  </si>
  <si>
    <t>BORDEAUX</t>
  </si>
  <si>
    <t>LYON</t>
  </si>
  <si>
    <t>NANTES</t>
  </si>
  <si>
    <t>CODE</t>
  </si>
  <si>
    <t>DESIGNATION</t>
  </si>
  <si>
    <t>PU</t>
  </si>
  <si>
    <t>Sac à dos</t>
  </si>
  <si>
    <t>Bâton de marche</t>
  </si>
  <si>
    <t>Tee shirt Technique</t>
  </si>
  <si>
    <t>Casquette</t>
  </si>
  <si>
    <t>Genouillère</t>
  </si>
  <si>
    <t>Gant</t>
  </si>
  <si>
    <t>GPS poignet</t>
  </si>
  <si>
    <t>Montant</t>
  </si>
  <si>
    <t>Taux</t>
  </si>
  <si>
    <t>Paris le:</t>
  </si>
  <si>
    <t>QUANTITE</t>
  </si>
  <si>
    <t>MONTANT TOTAL</t>
  </si>
  <si>
    <t>CP</t>
  </si>
  <si>
    <t>Ville</t>
  </si>
  <si>
    <t>Total marchandise</t>
  </si>
  <si>
    <t>Remise</t>
  </si>
  <si>
    <t>Total Hors Taxes</t>
  </si>
  <si>
    <t>TVA à 20%</t>
  </si>
  <si>
    <t>Total TTC</t>
  </si>
  <si>
    <t>FACTURE</t>
  </si>
  <si>
    <t>Guillon</t>
  </si>
  <si>
    <t>GUILLON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</si>
</sst>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0" fontId="2" fillId="0" borderId="1" xfId="0" applyFont="1" applyBorder="1" applyAlignment="1">
      <alignment horizontal="center"/>
    </xf>
    <xf numFmtId="10" fontId="0" fillId="0" borderId="1" xfId="0" applyNumberFormat="1" applyBorder="1"/>
    <xf numFmtId="0" fontId="2" fillId="0" borderId="1" xfId="0" applyFont="1" applyBorder="1"/>
    <xf numFmtId="0" fontId="0" fillId="2" borderId="1" xfId="0" applyFill="1" applyBorder="1"/>
    <xf numFmtId="14" fontId="0" fillId="2" borderId="1" xfId="0" applyNumberFormat="1" applyFill="1" applyBorder="1" applyAlignment="1">
      <alignment horizontal="left"/>
    </xf>
    <xf numFmtId="44" fontId="0" fillId="2" borderId="1" xfId="0" applyNumberFormat="1" applyFill="1" applyBorder="1"/>
    <xf numFmtId="9" fontId="0" fillId="2" borderId="1" xfId="1" applyFont="1" applyFill="1" applyBorder="1"/>
    <xf numFmtId="49" fontId="0" fillId="0" borderId="1" xfId="0" applyNumberForma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2" borderId="1" xfId="0" applyNumberFormat="1" applyFill="1" applyBorder="1" applyAlignment="1">
      <alignment horizontal="left"/>
    </xf>
    <xf numFmtId="0" fontId="2" fillId="0" borderId="1" xfId="0" applyFont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34" sqref="D34"/>
    </sheetView>
  </sheetViews>
  <sheetFormatPr baseColWidth="10" defaultColWidth="9.140625" defaultRowHeight="15" x14ac:dyDescent="0.25"/>
  <cols>
    <col min="2" max="2" width="23.28515625" customWidth="1"/>
    <col min="3" max="3" width="11.5703125" customWidth="1"/>
    <col min="5" max="5" width="16.5703125" bestFit="1" customWidth="1"/>
    <col min="6" max="6" width="15.85546875" customWidth="1"/>
  </cols>
  <sheetData>
    <row r="1" spans="1:6" ht="21" x14ac:dyDescent="0.35">
      <c r="A1" s="13" t="s">
        <v>63</v>
      </c>
      <c r="B1" s="13"/>
      <c r="C1" s="13"/>
      <c r="D1" s="13"/>
      <c r="E1" s="13"/>
      <c r="F1" s="13"/>
    </row>
    <row r="3" spans="1:6" x14ac:dyDescent="0.25">
      <c r="A3" t="s">
        <v>53</v>
      </c>
      <c r="B3" s="14"/>
      <c r="E3" t="s">
        <v>0</v>
      </c>
    </row>
    <row r="4" spans="1:6" x14ac:dyDescent="0.25">
      <c r="E4" t="s">
        <v>1</v>
      </c>
      <c r="F4" s="7"/>
    </row>
    <row r="5" spans="1:6" x14ac:dyDescent="0.25">
      <c r="E5" t="s">
        <v>56</v>
      </c>
      <c r="F5" s="7"/>
    </row>
    <row r="6" spans="1:6" x14ac:dyDescent="0.25">
      <c r="E6" t="s">
        <v>57</v>
      </c>
      <c r="F6" s="7"/>
    </row>
    <row r="8" spans="1:6" x14ac:dyDescent="0.25">
      <c r="A8" s="4" t="s">
        <v>41</v>
      </c>
      <c r="B8" s="4" t="s">
        <v>42</v>
      </c>
      <c r="C8" s="4" t="s">
        <v>54</v>
      </c>
      <c r="D8" s="4" t="s">
        <v>43</v>
      </c>
      <c r="E8" s="4" t="s">
        <v>55</v>
      </c>
    </row>
    <row r="9" spans="1:6" x14ac:dyDescent="0.25">
      <c r="A9" s="1"/>
      <c r="B9" s="7"/>
      <c r="C9" s="1"/>
      <c r="D9" s="7"/>
      <c r="E9" s="7"/>
    </row>
    <row r="10" spans="1:6" x14ac:dyDescent="0.25">
      <c r="A10" s="1"/>
      <c r="B10" s="7"/>
      <c r="C10" s="1"/>
      <c r="D10" s="7"/>
      <c r="E10" s="7"/>
    </row>
    <row r="11" spans="1:6" x14ac:dyDescent="0.25">
      <c r="A11" s="1"/>
      <c r="B11" s="7"/>
      <c r="C11" s="1"/>
      <c r="D11" s="7"/>
      <c r="E11" s="7"/>
    </row>
    <row r="12" spans="1:6" x14ac:dyDescent="0.25">
      <c r="A12" s="1"/>
      <c r="B12" s="7"/>
      <c r="C12" s="1"/>
      <c r="D12" s="7"/>
      <c r="E12" s="7"/>
    </row>
    <row r="13" spans="1:6" x14ac:dyDescent="0.25">
      <c r="A13" s="1"/>
      <c r="B13" s="7"/>
      <c r="C13" s="1"/>
      <c r="D13" s="7"/>
      <c r="E13" s="7"/>
    </row>
    <row r="14" spans="1:6" x14ac:dyDescent="0.25">
      <c r="A14" s="1"/>
      <c r="B14" s="7"/>
      <c r="C14" s="1"/>
      <c r="D14" s="7"/>
      <c r="E14" s="7"/>
    </row>
    <row r="15" spans="1:6" x14ac:dyDescent="0.25">
      <c r="A15" s="1"/>
      <c r="B15" s="7"/>
      <c r="C15" s="1"/>
      <c r="D15" s="7"/>
      <c r="E15" s="7"/>
    </row>
    <row r="16" spans="1:6" x14ac:dyDescent="0.25">
      <c r="A16" s="1"/>
      <c r="B16" s="7"/>
      <c r="C16" s="1"/>
      <c r="D16" s="7"/>
      <c r="E16" s="7"/>
    </row>
    <row r="17" spans="1:5" x14ac:dyDescent="0.25">
      <c r="A17" s="1"/>
      <c r="B17" s="7"/>
      <c r="C17" s="1"/>
      <c r="D17" s="7"/>
      <c r="E17" s="7"/>
    </row>
    <row r="18" spans="1:5" x14ac:dyDescent="0.25">
      <c r="A18" s="1"/>
      <c r="B18" s="7"/>
      <c r="C18" s="1"/>
      <c r="D18" s="7"/>
      <c r="E18" s="7"/>
    </row>
    <row r="19" spans="1:5" x14ac:dyDescent="0.25">
      <c r="A19" s="1"/>
      <c r="B19" s="7"/>
      <c r="C19" s="1"/>
      <c r="D19" s="7"/>
      <c r="E19" s="7"/>
    </row>
    <row r="20" spans="1:5" x14ac:dyDescent="0.25">
      <c r="A20" s="1"/>
      <c r="B20" s="7"/>
      <c r="C20" s="1"/>
      <c r="D20" s="7"/>
      <c r="E20" s="7"/>
    </row>
    <row r="21" spans="1:5" x14ac:dyDescent="0.25">
      <c r="B21" s="15" t="s">
        <v>58</v>
      </c>
      <c r="C21" s="15"/>
      <c r="D21" s="15"/>
      <c r="E21" s="7"/>
    </row>
    <row r="22" spans="1:5" x14ac:dyDescent="0.25">
      <c r="B22" s="15" t="s">
        <v>59</v>
      </c>
      <c r="C22" s="15"/>
      <c r="D22" s="15"/>
      <c r="E22" s="7"/>
    </row>
    <row r="23" spans="1:5" x14ac:dyDescent="0.25">
      <c r="B23" s="15" t="s">
        <v>60</v>
      </c>
      <c r="C23" s="15"/>
      <c r="D23" s="15"/>
      <c r="E23" s="7"/>
    </row>
    <row r="24" spans="1:5" x14ac:dyDescent="0.25">
      <c r="B24" s="15" t="s">
        <v>61</v>
      </c>
      <c r="C24" s="15"/>
      <c r="D24" s="15"/>
      <c r="E24" s="7"/>
    </row>
    <row r="25" spans="1:5" x14ac:dyDescent="0.25">
      <c r="B25" s="15" t="s">
        <v>62</v>
      </c>
      <c r="C25" s="15"/>
      <c r="D25" s="15"/>
      <c r="E25" s="7"/>
    </row>
  </sheetData>
  <mergeCells count="6">
    <mergeCell ref="A1:F1"/>
    <mergeCell ref="B21:D21"/>
    <mergeCell ref="B22:D22"/>
    <mergeCell ref="B23:D23"/>
    <mergeCell ref="B24:D24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20" sqref="B20"/>
    </sheetView>
  </sheetViews>
  <sheetFormatPr baseColWidth="10" defaultColWidth="9.140625" defaultRowHeight="15" x14ac:dyDescent="0.25"/>
  <cols>
    <col min="1" max="1" width="13.7109375" bestFit="1" customWidth="1"/>
    <col min="2" max="2" width="41.85546875" customWidth="1"/>
    <col min="3" max="3" width="13.140625" bestFit="1" customWidth="1"/>
    <col min="4" max="4" width="13.140625" customWidth="1"/>
  </cols>
  <sheetData>
    <row r="1" spans="1:4" x14ac:dyDescent="0.25">
      <c r="A1" s="4" t="s">
        <v>2</v>
      </c>
      <c r="B1" s="4" t="s">
        <v>3</v>
      </c>
      <c r="C1" s="4" t="s">
        <v>4</v>
      </c>
      <c r="D1" s="4" t="s">
        <v>5</v>
      </c>
    </row>
    <row r="2" spans="1:4" x14ac:dyDescent="0.25">
      <c r="A2" s="1" t="s">
        <v>65</v>
      </c>
      <c r="B2" s="1" t="s">
        <v>14</v>
      </c>
      <c r="C2" s="11" t="s">
        <v>23</v>
      </c>
      <c r="D2" s="1" t="s">
        <v>32</v>
      </c>
    </row>
    <row r="3" spans="1:4" x14ac:dyDescent="0.25">
      <c r="A3" s="1" t="s">
        <v>6</v>
      </c>
      <c r="B3" s="1" t="s">
        <v>15</v>
      </c>
      <c r="C3" s="11" t="s">
        <v>24</v>
      </c>
      <c r="D3" s="1" t="s">
        <v>33</v>
      </c>
    </row>
    <row r="4" spans="1:4" x14ac:dyDescent="0.25">
      <c r="A4" s="1" t="s">
        <v>7</v>
      </c>
      <c r="B4" s="1" t="s">
        <v>16</v>
      </c>
      <c r="C4" s="11" t="s">
        <v>25</v>
      </c>
      <c r="D4" s="1" t="s">
        <v>34</v>
      </c>
    </row>
    <row r="5" spans="1:4" x14ac:dyDescent="0.25">
      <c r="A5" s="1" t="s">
        <v>8</v>
      </c>
      <c r="B5" s="1" t="s">
        <v>17</v>
      </c>
      <c r="C5" s="11" t="s">
        <v>26</v>
      </c>
      <c r="D5" s="1" t="s">
        <v>35</v>
      </c>
    </row>
    <row r="6" spans="1:4" x14ac:dyDescent="0.25">
      <c r="A6" s="1" t="s">
        <v>9</v>
      </c>
      <c r="B6" s="1" t="s">
        <v>18</v>
      </c>
      <c r="C6" s="11" t="s">
        <v>27</v>
      </c>
      <c r="D6" s="1" t="s">
        <v>36</v>
      </c>
    </row>
    <row r="7" spans="1:4" x14ac:dyDescent="0.25">
      <c r="A7" s="1" t="s">
        <v>10</v>
      </c>
      <c r="B7" s="1" t="s">
        <v>19</v>
      </c>
      <c r="C7" s="11" t="s">
        <v>28</v>
      </c>
      <c r="D7" s="1" t="s">
        <v>37</v>
      </c>
    </row>
    <row r="8" spans="1:4" x14ac:dyDescent="0.25">
      <c r="A8" s="1" t="s">
        <v>11</v>
      </c>
      <c r="B8" s="1" t="s">
        <v>20</v>
      </c>
      <c r="C8" s="11" t="s">
        <v>29</v>
      </c>
      <c r="D8" s="1" t="s">
        <v>38</v>
      </c>
    </row>
    <row r="9" spans="1:4" x14ac:dyDescent="0.25">
      <c r="A9" s="1" t="s">
        <v>12</v>
      </c>
      <c r="B9" s="1" t="s">
        <v>21</v>
      </c>
      <c r="C9" s="11" t="s">
        <v>30</v>
      </c>
      <c r="D9" s="1" t="s">
        <v>39</v>
      </c>
    </row>
    <row r="10" spans="1:4" x14ac:dyDescent="0.25">
      <c r="A10" s="1" t="s">
        <v>13</v>
      </c>
      <c r="B10" s="1" t="s">
        <v>22</v>
      </c>
      <c r="C10" s="11" t="s">
        <v>31</v>
      </c>
      <c r="D10" s="1" t="s">
        <v>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baseColWidth="10" defaultColWidth="9.140625" defaultRowHeight="15" x14ac:dyDescent="0.25"/>
  <cols>
    <col min="2" max="2" width="18.7109375" bestFit="1" customWidth="1"/>
    <col min="3" max="3" width="9.42578125" bestFit="1" customWidth="1"/>
  </cols>
  <sheetData>
    <row r="1" spans="1:3" x14ac:dyDescent="0.25">
      <c r="A1" s="4" t="s">
        <v>41</v>
      </c>
      <c r="B1" s="4" t="s">
        <v>42</v>
      </c>
      <c r="C1" s="4" t="s">
        <v>43</v>
      </c>
    </row>
    <row r="2" spans="1:3" x14ac:dyDescent="0.25">
      <c r="A2" s="2">
        <v>1</v>
      </c>
      <c r="B2" s="1" t="s">
        <v>44</v>
      </c>
      <c r="C2" s="3">
        <v>50</v>
      </c>
    </row>
    <row r="3" spans="1:3" x14ac:dyDescent="0.25">
      <c r="A3" s="2">
        <v>2</v>
      </c>
      <c r="B3" s="1" t="s">
        <v>45</v>
      </c>
      <c r="C3" s="3">
        <v>25</v>
      </c>
    </row>
    <row r="4" spans="1:3" x14ac:dyDescent="0.25">
      <c r="A4" s="2">
        <v>3</v>
      </c>
      <c r="B4" s="1" t="s">
        <v>46</v>
      </c>
      <c r="C4" s="3">
        <v>30</v>
      </c>
    </row>
    <row r="5" spans="1:3" x14ac:dyDescent="0.25">
      <c r="A5" s="2">
        <v>4</v>
      </c>
      <c r="B5" s="1" t="s">
        <v>47</v>
      </c>
      <c r="C5" s="3">
        <v>12</v>
      </c>
    </row>
    <row r="6" spans="1:3" x14ac:dyDescent="0.25">
      <c r="A6" s="2">
        <v>5</v>
      </c>
      <c r="B6" s="1" t="s">
        <v>48</v>
      </c>
      <c r="C6" s="3">
        <v>25</v>
      </c>
    </row>
    <row r="7" spans="1:3" x14ac:dyDescent="0.25">
      <c r="A7" s="2">
        <v>6</v>
      </c>
      <c r="B7" s="1" t="s">
        <v>49</v>
      </c>
      <c r="C7" s="3">
        <v>10</v>
      </c>
    </row>
    <row r="8" spans="1:3" x14ac:dyDescent="0.25">
      <c r="A8" s="2">
        <v>7</v>
      </c>
      <c r="B8" s="1" t="s">
        <v>50</v>
      </c>
      <c r="C8" s="3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H13" sqref="H13"/>
    </sheetView>
  </sheetViews>
  <sheetFormatPr baseColWidth="10" defaultColWidth="9.140625" defaultRowHeight="15" x14ac:dyDescent="0.25"/>
  <cols>
    <col min="2" max="2" width="9.28515625" bestFit="1" customWidth="1"/>
    <col min="3" max="4" width="9.42578125" bestFit="1" customWidth="1"/>
    <col min="5" max="6" width="10.85546875" bestFit="1" customWidth="1"/>
  </cols>
  <sheetData>
    <row r="1" spans="1:6" x14ac:dyDescent="0.25">
      <c r="A1" s="6" t="s">
        <v>51</v>
      </c>
      <c r="B1" s="3">
        <v>0</v>
      </c>
      <c r="C1" s="3">
        <v>100</v>
      </c>
      <c r="D1" s="3">
        <v>250</v>
      </c>
      <c r="E1" s="3">
        <v>1000</v>
      </c>
      <c r="F1" s="3">
        <v>2500</v>
      </c>
    </row>
    <row r="2" spans="1:6" x14ac:dyDescent="0.25">
      <c r="A2" s="6" t="s">
        <v>52</v>
      </c>
      <c r="B2" s="5">
        <v>0</v>
      </c>
      <c r="C2" s="5">
        <v>0.02</v>
      </c>
      <c r="D2" s="5">
        <v>7.0000000000000007E-2</v>
      </c>
      <c r="E2" s="5">
        <v>0.1</v>
      </c>
      <c r="F2" s="5">
        <v>0.12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I22" sqref="I22"/>
    </sheetView>
  </sheetViews>
  <sheetFormatPr baseColWidth="10" defaultColWidth="9.140625" defaultRowHeight="15" x14ac:dyDescent="0.25"/>
  <cols>
    <col min="2" max="2" width="23.28515625" customWidth="1"/>
    <col min="3" max="3" width="11.5703125" customWidth="1"/>
    <col min="5" max="5" width="16.5703125" bestFit="1" customWidth="1"/>
    <col min="6" max="6" width="15.85546875" customWidth="1"/>
  </cols>
  <sheetData>
    <row r="1" spans="1:6" ht="21" x14ac:dyDescent="0.35">
      <c r="A1" s="13" t="s">
        <v>63</v>
      </c>
      <c r="B1" s="13"/>
      <c r="C1" s="13"/>
      <c r="D1" s="13"/>
      <c r="E1" s="13"/>
      <c r="F1" s="12"/>
    </row>
    <row r="3" spans="1:6" x14ac:dyDescent="0.25">
      <c r="A3" t="s">
        <v>53</v>
      </c>
      <c r="B3" s="8">
        <f ca="1">TODAY()</f>
        <v>42936</v>
      </c>
      <c r="D3" t="s">
        <v>0</v>
      </c>
      <c r="E3" t="s">
        <v>64</v>
      </c>
    </row>
    <row r="4" spans="1:6" x14ac:dyDescent="0.25">
      <c r="D4" t="s">
        <v>1</v>
      </c>
      <c r="E4" s="7" t="str">
        <f>VLOOKUP($E$3,adresse!$A$1:$D$10,2,0)</f>
        <v>2 rue Pavel</v>
      </c>
    </row>
    <row r="5" spans="1:6" x14ac:dyDescent="0.25">
      <c r="D5" t="s">
        <v>56</v>
      </c>
      <c r="E5" s="7" t="str">
        <f>VLOOKUP($E$3,adresse!$A$1:$D$10,3,0)</f>
        <v>10.000</v>
      </c>
    </row>
    <row r="6" spans="1:6" x14ac:dyDescent="0.25">
      <c r="D6" t="s">
        <v>57</v>
      </c>
      <c r="E6" s="7" t="str">
        <f>VLOOKUP($E$3,adresse!$A$1:$D$10,4,0)</f>
        <v>TROYES</v>
      </c>
    </row>
    <row r="8" spans="1:6" x14ac:dyDescent="0.25">
      <c r="A8" s="4" t="s">
        <v>41</v>
      </c>
      <c r="B8" s="4" t="s">
        <v>42</v>
      </c>
      <c r="C8" s="4" t="s">
        <v>54</v>
      </c>
      <c r="D8" s="4" t="s">
        <v>43</v>
      </c>
      <c r="E8" s="4" t="s">
        <v>55</v>
      </c>
    </row>
    <row r="9" spans="1:6" x14ac:dyDescent="0.25">
      <c r="A9" s="2">
        <v>1</v>
      </c>
      <c r="B9" s="7" t="str">
        <f>IF(A9&gt;0,VLOOKUP(A9,produits!$A$1:$F$8,2,0),"")</f>
        <v>Sac à dos</v>
      </c>
      <c r="C9" s="1">
        <v>10</v>
      </c>
      <c r="D9" s="9">
        <f>IF(A9&gt;0,VLOOKUP(A9,produits!$A$1:$F$8,3,0),"")</f>
        <v>50</v>
      </c>
      <c r="E9" s="9">
        <f>IF(A9&gt;0,D9*C9,"")</f>
        <v>500</v>
      </c>
    </row>
    <row r="10" spans="1:6" x14ac:dyDescent="0.25">
      <c r="A10" s="2">
        <v>3</v>
      </c>
      <c r="B10" s="7" t="str">
        <f>IF(A10&gt;0,VLOOKUP(A10,produits!$A$1:$F$8,2,0),"")</f>
        <v>Tee shirt Technique</v>
      </c>
      <c r="C10" s="1">
        <v>3</v>
      </c>
      <c r="D10" s="9">
        <f>IF(A10&gt;0,VLOOKUP(A10,produits!$A$1:$F$8,3,0),"")</f>
        <v>30</v>
      </c>
      <c r="E10" s="9">
        <f t="shared" ref="E10:E20" si="0">IF(A10&gt;0,D10*C10,"")</f>
        <v>90</v>
      </c>
    </row>
    <row r="11" spans="1:6" x14ac:dyDescent="0.25">
      <c r="A11" s="2">
        <v>2</v>
      </c>
      <c r="B11" s="7" t="str">
        <f>IF(A11&gt;0,VLOOKUP(A11,produits!$A$1:$F$8,2,0),"")</f>
        <v>Bâton de marche</v>
      </c>
      <c r="C11" s="1">
        <v>4</v>
      </c>
      <c r="D11" s="9">
        <f>IF(A11&gt;0,VLOOKUP(A11,produits!$A$1:$F$8,3,0),"")</f>
        <v>25</v>
      </c>
      <c r="E11" s="9">
        <f t="shared" si="0"/>
        <v>100</v>
      </c>
    </row>
    <row r="12" spans="1:6" x14ac:dyDescent="0.25">
      <c r="A12" s="2">
        <v>6</v>
      </c>
      <c r="B12" s="7" t="str">
        <f>IF(A12&gt;0,VLOOKUP(A12,produits!$A$1:$F$8,2,0),"")</f>
        <v>Gant</v>
      </c>
      <c r="C12" s="1">
        <v>40</v>
      </c>
      <c r="D12" s="9">
        <f>IF(A12&gt;0,VLOOKUP(A12,produits!$A$1:$F$8,3,0),"")</f>
        <v>10</v>
      </c>
      <c r="E12" s="9">
        <f t="shared" si="0"/>
        <v>400</v>
      </c>
    </row>
    <row r="13" spans="1:6" x14ac:dyDescent="0.25">
      <c r="A13" s="2"/>
      <c r="B13" s="7" t="str">
        <f>IF(A13&gt;0,VLOOKUP(A13,produits!$A$1:$F$8,2,0),"")</f>
        <v/>
      </c>
      <c r="C13" s="1"/>
      <c r="D13" s="9" t="str">
        <f>IF(A13&gt;0,VLOOKUP(A13,produits!$A$1:$F$8,3,0),"")</f>
        <v/>
      </c>
      <c r="E13" s="9" t="str">
        <f t="shared" si="0"/>
        <v/>
      </c>
    </row>
    <row r="14" spans="1:6" x14ac:dyDescent="0.25">
      <c r="A14" s="2"/>
      <c r="B14" s="7" t="str">
        <f>IF(A14&gt;0,VLOOKUP(A14,produits!$A$1:$F$8,2,0),"")</f>
        <v/>
      </c>
      <c r="C14" s="1"/>
      <c r="D14" s="9" t="str">
        <f>IF(A14&gt;0,VLOOKUP(A14,produits!$A$1:$F$8,3,0),"")</f>
        <v/>
      </c>
      <c r="E14" s="9" t="str">
        <f t="shared" si="0"/>
        <v/>
      </c>
    </row>
    <row r="15" spans="1:6" x14ac:dyDescent="0.25">
      <c r="A15" s="2"/>
      <c r="B15" s="7" t="str">
        <f>IF(A15&gt;0,VLOOKUP(A15,produits!$A$1:$F$8,2,0),"")</f>
        <v/>
      </c>
      <c r="C15" s="1"/>
      <c r="D15" s="9" t="str">
        <f>IF(A15&gt;0,VLOOKUP(A15,produits!$A$1:$F$8,3,0),"")</f>
        <v/>
      </c>
      <c r="E15" s="9" t="str">
        <f t="shared" si="0"/>
        <v/>
      </c>
    </row>
    <row r="16" spans="1:6" x14ac:dyDescent="0.25">
      <c r="A16" s="2"/>
      <c r="B16" s="7" t="str">
        <f>IF(A16&gt;0,VLOOKUP(A16,produits!$A$1:$F$8,2,0),"")</f>
        <v/>
      </c>
      <c r="C16" s="1"/>
      <c r="D16" s="9" t="str">
        <f>IF(A16&gt;0,VLOOKUP(A16,produits!$A$1:$F$8,3,0),"")</f>
        <v/>
      </c>
      <c r="E16" s="9" t="str">
        <f t="shared" si="0"/>
        <v/>
      </c>
    </row>
    <row r="17" spans="1:5" x14ac:dyDescent="0.25">
      <c r="A17" s="2"/>
      <c r="B17" s="7" t="str">
        <f>IF(A17&gt;0,VLOOKUP(A17,produits!$A$1:$F$8,2,0),"")</f>
        <v/>
      </c>
      <c r="C17" s="1"/>
      <c r="D17" s="9" t="str">
        <f>IF(A17&gt;0,VLOOKUP(A17,produits!$A$1:$F$8,3,0),"")</f>
        <v/>
      </c>
      <c r="E17" s="9" t="str">
        <f t="shared" si="0"/>
        <v/>
      </c>
    </row>
    <row r="18" spans="1:5" x14ac:dyDescent="0.25">
      <c r="A18" s="2"/>
      <c r="B18" s="7" t="str">
        <f>IF(A18&gt;0,VLOOKUP(A18,produits!$A$1:$F$8,2,0),"")</f>
        <v/>
      </c>
      <c r="C18" s="1"/>
      <c r="D18" s="9" t="str">
        <f>IF(A18&gt;0,VLOOKUP(A18,produits!$A$1:$F$8,3,0),"")</f>
        <v/>
      </c>
      <c r="E18" s="9" t="str">
        <f t="shared" si="0"/>
        <v/>
      </c>
    </row>
    <row r="19" spans="1:5" x14ac:dyDescent="0.25">
      <c r="A19" s="2"/>
      <c r="B19" s="7" t="str">
        <f>IF(A19&gt;0,VLOOKUP(A19,produits!$A$1:$F$8,2,0),"")</f>
        <v/>
      </c>
      <c r="C19" s="1"/>
      <c r="D19" s="9" t="str">
        <f>IF(A19&gt;0,VLOOKUP(A19,produits!$A$1:$F$8,3,0),"")</f>
        <v/>
      </c>
      <c r="E19" s="9" t="str">
        <f t="shared" si="0"/>
        <v/>
      </c>
    </row>
    <row r="20" spans="1:5" x14ac:dyDescent="0.25">
      <c r="A20" s="2"/>
      <c r="B20" s="7" t="str">
        <f>IF(A20&gt;0,VLOOKUP(A20,produits!$A$1:$F$8,2,0),"")</f>
        <v/>
      </c>
      <c r="C20" s="1"/>
      <c r="D20" s="9" t="str">
        <f>IF(A20&gt;0,VLOOKUP(A20,produits!$A$1:$F$8,3,0),"")</f>
        <v/>
      </c>
      <c r="E20" s="9" t="str">
        <f t="shared" si="0"/>
        <v/>
      </c>
    </row>
    <row r="21" spans="1:5" x14ac:dyDescent="0.25">
      <c r="B21" s="15" t="s">
        <v>58</v>
      </c>
      <c r="C21" s="15"/>
      <c r="D21" s="15"/>
      <c r="E21" s="9">
        <f>SUM(E9:E20)</f>
        <v>1090</v>
      </c>
    </row>
    <row r="22" spans="1:5" x14ac:dyDescent="0.25">
      <c r="B22" s="15" t="s">
        <v>59</v>
      </c>
      <c r="C22" s="15"/>
      <c r="D22" s="15"/>
      <c r="E22" s="10">
        <f>HLOOKUP(E21,remise!A1:F2,2,1)</f>
        <v>0.1</v>
      </c>
    </row>
    <row r="23" spans="1:5" x14ac:dyDescent="0.25">
      <c r="B23" s="15" t="s">
        <v>60</v>
      </c>
      <c r="C23" s="15"/>
      <c r="D23" s="15"/>
      <c r="E23" s="9">
        <f>E21-(E22*E21)</f>
        <v>981</v>
      </c>
    </row>
    <row r="24" spans="1:5" x14ac:dyDescent="0.25">
      <c r="B24" s="15" t="s">
        <v>61</v>
      </c>
      <c r="C24" s="15"/>
      <c r="D24" s="15"/>
      <c r="E24" s="9">
        <f>E23*20%</f>
        <v>196.20000000000002</v>
      </c>
    </row>
    <row r="25" spans="1:5" x14ac:dyDescent="0.25">
      <c r="B25" s="15" t="s">
        <v>62</v>
      </c>
      <c r="C25" s="15"/>
      <c r="D25" s="15"/>
      <c r="E25" s="9">
        <f>E24+E23</f>
        <v>1177.2</v>
      </c>
    </row>
  </sheetData>
  <mergeCells count="6">
    <mergeCell ref="A1:E1"/>
    <mergeCell ref="B21:D21"/>
    <mergeCell ref="B22:D22"/>
    <mergeCell ref="B23:D23"/>
    <mergeCell ref="B24:D24"/>
    <mergeCell ref="B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Enoncé</vt:lpstr>
      <vt:lpstr>adresse</vt:lpstr>
      <vt:lpstr>produits</vt:lpstr>
      <vt:lpstr>remise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</cp:lastModifiedBy>
  <dcterms:created xsi:type="dcterms:W3CDTF">2014-11-27T13:40:20Z</dcterms:created>
  <dcterms:modified xsi:type="dcterms:W3CDTF">2017-07-20T10:39:53Z</dcterms:modified>
</cp:coreProperties>
</file>