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-017\"/>
    </mc:Choice>
  </mc:AlternateContent>
  <xr:revisionPtr revIDLastSave="0" documentId="13_ncr:1_{293FAD81-2C60-4555-86C6-198A5DAB858A}" xr6:coauthVersionLast="45" xr6:coauthVersionMax="45" xr10:uidLastSave="{00000000-0000-0000-0000-000000000000}"/>
  <bookViews>
    <workbookView xWindow="6255" yWindow="1920" windowWidth="18495" windowHeight="18765" xr2:uid="{00000000-000D-0000-FFFF-FFFF00000000}"/>
  </bookViews>
  <sheets>
    <sheet name="cas 1" sheetId="6" r:id="rId1"/>
    <sheet name="cas 2" sheetId="7" r:id="rId2"/>
    <sheet name="cas 3" sheetId="8" r:id="rId3"/>
    <sheet name="cas 4" sheetId="9" r:id="rId4"/>
    <sheet name="cas 5" sheetId="10" r:id="rId5"/>
    <sheet name="CORRIGE " sheetId="5" r:id="rId6"/>
  </sheets>
  <definedNames>
    <definedName name="_xlnm.Print_Area" localSheetId="5">'CORRIGE '!$A$1:$L$100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0" l="1"/>
  <c r="C10" i="10" s="1"/>
  <c r="C14" i="9"/>
  <c r="C10" i="9"/>
  <c r="C11" i="9" s="1"/>
  <c r="C9" i="8"/>
  <c r="C10" i="8" s="1"/>
  <c r="C10" i="7"/>
  <c r="C11" i="7" s="1"/>
  <c r="C11" i="6"/>
  <c r="C12" i="6" s="1"/>
  <c r="C11" i="10" l="1"/>
  <c r="C12" i="10" s="1"/>
  <c r="C12" i="9"/>
  <c r="C13" i="9" s="1"/>
  <c r="C15" i="9" s="1"/>
  <c r="C11" i="8"/>
  <c r="C12" i="8" s="1"/>
  <c r="C12" i="7"/>
  <c r="C13" i="7" s="1"/>
  <c r="C13" i="6"/>
  <c r="C14" i="6" s="1"/>
  <c r="C91" i="5"/>
  <c r="C92" i="5" s="1"/>
  <c r="C75" i="5"/>
  <c r="C71" i="5"/>
  <c r="C72" i="5" s="1"/>
  <c r="C50" i="5"/>
  <c r="C51" i="5" s="1"/>
  <c r="C30" i="5"/>
  <c r="C31" i="5" s="1"/>
  <c r="C11" i="5"/>
  <c r="C12" i="5" s="1"/>
  <c r="C13" i="10" l="1"/>
  <c r="C14" i="10" s="1"/>
  <c r="C16" i="9"/>
  <c r="C17" i="9" s="1"/>
  <c r="C13" i="8"/>
  <c r="C14" i="8" s="1"/>
  <c r="C14" i="7"/>
  <c r="C15" i="7" s="1"/>
  <c r="C15" i="6"/>
  <c r="C16" i="6" s="1"/>
  <c r="C32" i="5"/>
  <c r="C33" i="5" s="1"/>
  <c r="C73" i="5"/>
  <c r="C74" i="5" s="1"/>
  <c r="C76" i="5" s="1"/>
  <c r="C93" i="5"/>
  <c r="C94" i="5" s="1"/>
  <c r="C13" i="5"/>
  <c r="C14" i="5" s="1"/>
  <c r="C52" i="5"/>
  <c r="C53" i="5"/>
  <c r="C15" i="10" l="1"/>
  <c r="C16" i="10" s="1"/>
  <c r="C18" i="9"/>
  <c r="C19" i="9" s="1"/>
  <c r="C15" i="8"/>
  <c r="C16" i="8" s="1"/>
  <c r="C16" i="7"/>
  <c r="C17" i="7" s="1"/>
  <c r="C17" i="6"/>
  <c r="C18" i="6" s="1"/>
  <c r="C95" i="5"/>
  <c r="C96" i="5" s="1"/>
  <c r="C54" i="5"/>
  <c r="C55" i="5" s="1"/>
  <c r="C15" i="5"/>
  <c r="C16" i="5" s="1"/>
  <c r="C77" i="5"/>
  <c r="C78" i="5" s="1"/>
  <c r="C34" i="5"/>
  <c r="C35" i="5" s="1"/>
  <c r="C17" i="10" l="1"/>
  <c r="C18" i="10" s="1"/>
  <c r="C17" i="8"/>
  <c r="C18" i="8" s="1"/>
  <c r="C18" i="7"/>
  <c r="C19" i="7" s="1"/>
  <c r="C19" i="6"/>
  <c r="C20" i="6" s="1"/>
  <c r="C36" i="5"/>
  <c r="C37" i="5" s="1"/>
  <c r="C17" i="5"/>
  <c r="C18" i="5" s="1"/>
  <c r="C97" i="5"/>
  <c r="C98" i="5" s="1"/>
  <c r="C79" i="5"/>
  <c r="C80" i="5" s="1"/>
  <c r="C56" i="5"/>
  <c r="C57" i="5" s="1"/>
  <c r="C58" i="5" l="1"/>
  <c r="C59" i="5" s="1"/>
  <c r="C99" i="5"/>
  <c r="C100" i="5" s="1"/>
  <c r="C19" i="5"/>
  <c r="C20" i="5" s="1"/>
  <c r="C38" i="5"/>
  <c r="C39" i="5" s="1"/>
</calcChain>
</file>

<file path=xl/sharedStrings.xml><?xml version="1.0" encoding="utf-8"?>
<sst xmlns="http://schemas.openxmlformats.org/spreadsheetml/2006/main" count="220" uniqueCount="33">
  <si>
    <t>FACTURE</t>
  </si>
  <si>
    <t>Marchandise HT</t>
  </si>
  <si>
    <t>Sous-total 1</t>
  </si>
  <si>
    <t>Sous-total 2</t>
  </si>
  <si>
    <t>Escompte</t>
  </si>
  <si>
    <t>Total HT</t>
  </si>
  <si>
    <t>TVA</t>
  </si>
  <si>
    <t>TOTAL TTC</t>
  </si>
  <si>
    <t>RENSEIGNEMENTS DIVERS</t>
  </si>
  <si>
    <t>cas 1</t>
  </si>
  <si>
    <t>cas 2</t>
  </si>
  <si>
    <t>cas 3</t>
  </si>
  <si>
    <t>cas 4</t>
  </si>
  <si>
    <t>cas 5</t>
  </si>
  <si>
    <t>Grossiste achetant 12000 € de marchandises :
paiement comptant, livré</t>
  </si>
  <si>
    <t>Grossiste achetant 9000 € de marchandises :
paiement comptant, emporté</t>
  </si>
  <si>
    <t>Détaillant achetant 25000 € de marchandises :
 paiement comptant, emporté</t>
  </si>
  <si>
    <t>Détaillant achetant 12000 € de marchandises :
paiement différé, livré</t>
  </si>
  <si>
    <t>Grossiste achetant 12000 € de marchandises :
paiement comptant, emporté</t>
  </si>
  <si>
    <t>Remise 1</t>
  </si>
  <si>
    <t>Remise 2</t>
  </si>
  <si>
    <t>FRAIS DE PORT</t>
  </si>
  <si>
    <t>NET A PAYER</t>
  </si>
  <si>
    <t xml:space="preserve">Grossiste </t>
  </si>
  <si>
    <t xml:space="preserve">Vente emportée </t>
  </si>
  <si>
    <t>Paiement comptant</t>
  </si>
  <si>
    <t>CAS 1</t>
  </si>
  <si>
    <t>CAS 2</t>
  </si>
  <si>
    <t>CAS 3</t>
  </si>
  <si>
    <t>CAS 4</t>
  </si>
  <si>
    <t>CAS 5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</si>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</sst>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2"/>
      <color rgb="FF0033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3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2"/>
      <color theme="6" tint="-0.499984740745262"/>
      <name val="Arial"/>
      <family val="2"/>
    </font>
    <font>
      <b/>
      <sz val="14"/>
      <color rgb="FFC0000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6" tint="0.59999389629810485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1A0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0" fillId="0" borderId="0" xfId="0" applyFill="1"/>
    <xf numFmtId="0" fontId="11" fillId="0" borderId="1" xfId="0" applyFont="1" applyBorder="1" applyAlignment="1">
      <alignment textRotation="135"/>
    </xf>
    <xf numFmtId="0" fontId="3" fillId="0" borderId="0" xfId="0" applyFont="1" applyBorder="1" applyAlignment="1">
      <alignment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textRotation="135"/>
    </xf>
    <xf numFmtId="0" fontId="13" fillId="0" borderId="1" xfId="0" applyFont="1" applyBorder="1" applyAlignment="1">
      <alignment textRotation="135"/>
    </xf>
    <xf numFmtId="0" fontId="14" fillId="0" borderId="1" xfId="0" applyFont="1" applyBorder="1" applyAlignment="1">
      <alignment textRotation="135"/>
    </xf>
    <xf numFmtId="0" fontId="15" fillId="0" borderId="1" xfId="0" applyFont="1" applyBorder="1" applyAlignment="1">
      <alignment textRotation="135"/>
    </xf>
    <xf numFmtId="0" fontId="11" fillId="0" borderId="0" xfId="0" applyFont="1" applyFill="1" applyBorder="1" applyAlignment="1">
      <alignment textRotation="135"/>
    </xf>
    <xf numFmtId="0" fontId="5" fillId="2" borderId="4" xfId="0" applyFont="1" applyFill="1" applyBorder="1" applyAlignment="1"/>
    <xf numFmtId="0" fontId="5" fillId="4" borderId="1" xfId="0" applyFont="1" applyFill="1" applyBorder="1"/>
    <xf numFmtId="44" fontId="5" fillId="4" borderId="1" xfId="1" applyFont="1" applyFill="1" applyBorder="1"/>
    <xf numFmtId="44" fontId="5" fillId="0" borderId="1" xfId="1" applyFont="1" applyBorder="1" applyAlignment="1">
      <alignment horizontal="right"/>
    </xf>
    <xf numFmtId="44" fontId="0" fillId="0" borderId="0" xfId="0" applyNumberFormat="1"/>
    <xf numFmtId="0" fontId="5" fillId="5" borderId="1" xfId="0" applyFont="1" applyFill="1" applyBorder="1"/>
    <xf numFmtId="44" fontId="5" fillId="5" borderId="1" xfId="1" applyFont="1" applyFill="1" applyBorder="1"/>
    <xf numFmtId="0" fontId="5" fillId="6" borderId="1" xfId="0" applyFont="1" applyFill="1" applyBorder="1"/>
    <xf numFmtId="44" fontId="5" fillId="6" borderId="1" xfId="1" applyFont="1" applyFill="1" applyBorder="1"/>
    <xf numFmtId="10" fontId="5" fillId="7" borderId="1" xfId="0" applyNumberFormat="1" applyFont="1" applyFill="1" applyBorder="1"/>
    <xf numFmtId="0" fontId="16" fillId="8" borderId="1" xfId="0" applyFont="1" applyFill="1" applyBorder="1"/>
    <xf numFmtId="0" fontId="16" fillId="0" borderId="1" xfId="0" applyFont="1" applyFill="1" applyBorder="1"/>
    <xf numFmtId="44" fontId="16" fillId="8" borderId="1" xfId="1" applyFont="1" applyFill="1" applyBorder="1"/>
    <xf numFmtId="0" fontId="16" fillId="3" borderId="1" xfId="0" applyFont="1" applyFill="1" applyBorder="1"/>
    <xf numFmtId="44" fontId="17" fillId="0" borderId="1" xfId="1" applyFont="1" applyBorder="1"/>
    <xf numFmtId="0" fontId="15" fillId="0" borderId="0" xfId="0" applyFont="1" applyFill="1" applyBorder="1" applyAlignment="1">
      <alignment textRotation="135"/>
    </xf>
    <xf numFmtId="0" fontId="18" fillId="0" borderId="1" xfId="0" applyFont="1" applyFill="1" applyBorder="1"/>
    <xf numFmtId="0" fontId="12" fillId="0" borderId="0" xfId="0" applyFont="1" applyFill="1" applyBorder="1" applyAlignment="1">
      <alignment textRotation="135"/>
    </xf>
    <xf numFmtId="0" fontId="14" fillId="0" borderId="0" xfId="0" applyFont="1" applyFill="1" applyBorder="1" applyAlignment="1">
      <alignment textRotation="135"/>
    </xf>
    <xf numFmtId="0" fontId="13" fillId="0" borderId="0" xfId="0" applyFont="1" applyFill="1" applyBorder="1" applyAlignment="1">
      <alignment textRotation="135"/>
    </xf>
    <xf numFmtId="10" fontId="19" fillId="7" borderId="1" xfId="0" applyNumberFormat="1" applyFont="1" applyFill="1" applyBorder="1"/>
    <xf numFmtId="0" fontId="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44" fontId="19" fillId="9" borderId="1" xfId="1" applyFont="1" applyFill="1" applyBorder="1"/>
    <xf numFmtId="44" fontId="19" fillId="9" borderId="1" xfId="1" applyFont="1" applyFill="1" applyBorder="1" applyAlignment="1">
      <alignment horizontal="right"/>
    </xf>
    <xf numFmtId="44" fontId="20" fillId="9" borderId="1" xfId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5" fillId="0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899584</xdr:colOff>
      <xdr:row>3</xdr:row>
      <xdr:rowOff>179915</xdr:rowOff>
    </xdr:from>
    <xdr:to>
      <xdr:col>10</xdr:col>
      <xdr:colOff>790575</xdr:colOff>
      <xdr:row>19</xdr:row>
      <xdr:rowOff>85724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596CDBB-1804-4002-B226-DB0C906A5AAC}"/>
            </a:ext>
          </a:extLst>
        </xdr:cNvPr>
        <xdr:cNvSpPr txBox="1"/>
      </xdr:nvSpPr>
      <xdr:spPr>
        <a:xfrm>
          <a:off x="4633384" y="1084790"/>
          <a:ext cx="4615391" cy="3258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466726</xdr:colOff>
      <xdr:row>2</xdr:row>
      <xdr:rowOff>190499</xdr:rowOff>
    </xdr:from>
    <xdr:to>
      <xdr:col>9</xdr:col>
      <xdr:colOff>666750</xdr:colOff>
      <xdr:row>20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A14561C-D30E-4FF2-AC66-9B5ECF860FE6}"/>
            </a:ext>
          </a:extLst>
        </xdr:cNvPr>
        <xdr:cNvSpPr txBox="1"/>
      </xdr:nvSpPr>
      <xdr:spPr>
        <a:xfrm>
          <a:off x="4200526" y="866774"/>
          <a:ext cx="4162424" cy="3362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</a:t>
          </a:r>
          <a:r>
            <a:rPr lang="fr-FR" sz="12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sng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2</xdr:row>
      <xdr:rowOff>0</xdr:rowOff>
    </xdr:from>
    <xdr:to>
      <xdr:col>10</xdr:col>
      <xdr:colOff>152400</xdr:colOff>
      <xdr:row>19</xdr:row>
      <xdr:rowOff>114300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E24CCAC-0059-4406-A318-CFB09AE3A3F1}"/>
            </a:ext>
          </a:extLst>
        </xdr:cNvPr>
        <xdr:cNvSpPr txBox="1"/>
      </xdr:nvSpPr>
      <xdr:spPr>
        <a:xfrm>
          <a:off x="4019551" y="647700"/>
          <a:ext cx="4591049" cy="335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0</xdr:rowOff>
    </xdr:from>
    <xdr:to>
      <xdr:col>10</xdr:col>
      <xdr:colOff>409575</xdr:colOff>
      <xdr:row>19</xdr:row>
      <xdr:rowOff>123825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7CE9CEB-FD62-42F1-9CBB-5C62EE37DD87}"/>
            </a:ext>
          </a:extLst>
        </xdr:cNvPr>
        <xdr:cNvSpPr txBox="1"/>
      </xdr:nvSpPr>
      <xdr:spPr>
        <a:xfrm>
          <a:off x="4124325" y="866775"/>
          <a:ext cx="4743450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0</xdr:rowOff>
    </xdr:from>
    <xdr:to>
      <xdr:col>10</xdr:col>
      <xdr:colOff>447675</xdr:colOff>
      <xdr:row>18</xdr:row>
      <xdr:rowOff>76200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18AC1686-1B61-4B88-9E8D-38991581C174}"/>
            </a:ext>
          </a:extLst>
        </xdr:cNvPr>
        <xdr:cNvSpPr txBox="1"/>
      </xdr:nvSpPr>
      <xdr:spPr>
        <a:xfrm>
          <a:off x="4200525" y="676275"/>
          <a:ext cx="4705350" cy="312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899584</xdr:colOff>
      <xdr:row>3</xdr:row>
      <xdr:rowOff>179916</xdr:rowOff>
    </xdr:from>
    <xdr:to>
      <xdr:col>10</xdr:col>
      <xdr:colOff>698501</xdr:colOff>
      <xdr:row>16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646084" y="1079499"/>
          <a:ext cx="4519084" cy="2571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  <xdr:twoCellAnchor>
    <xdr:from>
      <xdr:col>4</xdr:col>
      <xdr:colOff>466726</xdr:colOff>
      <xdr:row>22</xdr:row>
      <xdr:rowOff>190500</xdr:rowOff>
    </xdr:from>
    <xdr:to>
      <xdr:col>9</xdr:col>
      <xdr:colOff>592667</xdr:colOff>
      <xdr:row>35</xdr:row>
      <xdr:rowOff>158750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213226" y="5365750"/>
          <a:ext cx="4084108" cy="2487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</a:t>
          </a:r>
          <a:r>
            <a:rPr lang="fr-FR" sz="12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sng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  <xdr:twoCellAnchor>
    <xdr:from>
      <xdr:col>4</xdr:col>
      <xdr:colOff>285751</xdr:colOff>
      <xdr:row>43</xdr:row>
      <xdr:rowOff>0</xdr:rowOff>
    </xdr:from>
    <xdr:to>
      <xdr:col>10</xdr:col>
      <xdr:colOff>52916</xdr:colOff>
      <xdr:row>54</xdr:row>
      <xdr:rowOff>137583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032251" y="9482667"/>
          <a:ext cx="4487332" cy="2233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  <xdr:twoCellAnchor>
    <xdr:from>
      <xdr:col>4</xdr:col>
      <xdr:colOff>390525</xdr:colOff>
      <xdr:row>64</xdr:row>
      <xdr:rowOff>0</xdr:rowOff>
    </xdr:from>
    <xdr:to>
      <xdr:col>10</xdr:col>
      <xdr:colOff>317500</xdr:colOff>
      <xdr:row>77</xdr:row>
      <xdr:rowOff>42333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137025" y="13779500"/>
          <a:ext cx="4647142" cy="251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  <xdr:twoCellAnchor>
    <xdr:from>
      <xdr:col>4</xdr:col>
      <xdr:colOff>466725</xdr:colOff>
      <xdr:row>84</xdr:row>
      <xdr:rowOff>0</xdr:rowOff>
    </xdr:from>
    <xdr:to>
      <xdr:col>10</xdr:col>
      <xdr:colOff>296333</xdr:colOff>
      <xdr:row>97</xdr:row>
      <xdr:rowOff>42333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213225" y="18023417"/>
          <a:ext cx="4549775" cy="251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Conditions de vente </a:t>
          </a:r>
          <a:r>
            <a:rPr lang="fr-FR" sz="1400" b="1">
              <a:solidFill>
                <a:srgbClr val="0D2CC9"/>
              </a:solidFill>
            </a:rPr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1 : 2% de remise pour les grossistes</a:t>
          </a:r>
        </a:p>
        <a:p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Remise 2 : 5% de remise pour les grossistes si le total 1  est supérieur à 10 000 € 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Escompte</a:t>
          </a:r>
          <a:r>
            <a:rPr lang="fr-FR" sz="12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si le paiement s'effectue comptant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</a:t>
          </a:r>
          <a:r>
            <a:rPr lang="fr-FR" sz="1200"/>
            <a:t> 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2% pour les détaillants</a:t>
          </a:r>
          <a:r>
            <a:rPr lang="fr-FR" sz="1200"/>
            <a:t> 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*  3% pour les grossistes</a:t>
          </a:r>
          <a:r>
            <a:rPr lang="fr-FR" sz="1200"/>
            <a:t> </a:t>
          </a:r>
        </a:p>
        <a:p>
          <a:endParaRPr lang="fr-FR" sz="1200"/>
        </a:p>
        <a:p>
          <a:r>
            <a:rPr lang="fr-FR" sz="1400" b="1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Frais de port</a:t>
          </a:r>
          <a:r>
            <a:rPr lang="fr-FR" sz="1400" b="0" i="0" u="none" strike="noStrike">
              <a:solidFill>
                <a:srgbClr val="0D2CC9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fr-FR" sz="1200"/>
            <a:t> </a:t>
          </a:r>
          <a:r>
            <a:rPr lang="fr-FR" sz="12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Ils s'élèvent à 50 €. </a:t>
          </a:r>
        </a:p>
        <a:p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Ils ne sont pas facturés dans 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l'un </a:t>
          </a:r>
          <a:r>
            <a:rPr lang="fr-FR" sz="1200" b="0" i="0" u="sng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OU</a:t>
          </a:r>
          <a:r>
            <a:rPr lang="fr-FR" sz="12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 l'autre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des deux cas suivants  :</a:t>
          </a: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  <a:r>
            <a:rPr lang="fr-FR" sz="1200"/>
            <a:t> </a:t>
          </a:r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si la VENTE est emportée</a:t>
          </a:r>
          <a:r>
            <a:rPr lang="fr-FR" sz="1200"/>
            <a:t> </a:t>
          </a:r>
          <a:endParaRPr lang="fr-FR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	-  si le total T.T.C. est supérieur à 15 000 €</a:t>
          </a:r>
          <a:r>
            <a:rPr lang="fr-FR" sz="12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856E-0F86-42CA-A144-E2AB84311DB3}">
  <dimension ref="A3:N24"/>
  <sheetViews>
    <sheetView tabSelected="1" workbookViewId="0">
      <selection activeCell="E35" sqref="E35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3" spans="1:14" ht="41.25" x14ac:dyDescent="0.25">
      <c r="A3" s="20" t="s">
        <v>26</v>
      </c>
      <c r="B3" s="33"/>
      <c r="E3" s="8" t="s">
        <v>9</v>
      </c>
      <c r="F3" s="60" t="s">
        <v>14</v>
      </c>
      <c r="G3" s="61"/>
      <c r="H3" s="61"/>
      <c r="I3" s="61"/>
      <c r="J3" s="61"/>
      <c r="K3" s="61"/>
      <c r="L3" s="62"/>
    </row>
    <row r="4" spans="1:14" ht="17.100000000000001" customHeight="1" x14ac:dyDescent="0.25">
      <c r="A4" s="22" t="s">
        <v>8</v>
      </c>
      <c r="B4" s="34"/>
      <c r="C4" s="23"/>
      <c r="D4" s="56"/>
    </row>
    <row r="5" spans="1:14" ht="17.100000000000001" customHeight="1" x14ac:dyDescent="0.25">
      <c r="A5" s="4" t="s">
        <v>23</v>
      </c>
      <c r="B5" s="7"/>
      <c r="C5" s="5" t="s">
        <v>31</v>
      </c>
      <c r="D5" s="56"/>
      <c r="E5" s="27"/>
      <c r="F5" s="25"/>
      <c r="G5" s="55"/>
      <c r="H5" s="13"/>
      <c r="I5" s="13"/>
      <c r="J5" s="13"/>
      <c r="K5" s="13"/>
      <c r="L5" s="13"/>
    </row>
    <row r="6" spans="1:14" ht="17.100000000000001" customHeight="1" x14ac:dyDescent="0.25">
      <c r="A6" s="4" t="s">
        <v>25</v>
      </c>
      <c r="B6" s="7"/>
      <c r="C6" s="5" t="s">
        <v>31</v>
      </c>
      <c r="D6" s="56"/>
      <c r="E6" s="28"/>
      <c r="F6" s="25"/>
      <c r="G6" s="55"/>
      <c r="H6" s="13"/>
      <c r="I6" s="13"/>
      <c r="J6" s="13"/>
      <c r="K6" s="13"/>
      <c r="L6" s="13"/>
    </row>
    <row r="7" spans="1:14" ht="17.100000000000001" customHeight="1" x14ac:dyDescent="0.25">
      <c r="A7" s="4" t="s">
        <v>24</v>
      </c>
      <c r="B7" s="7"/>
      <c r="C7" s="5" t="s">
        <v>32</v>
      </c>
      <c r="D7" s="56"/>
      <c r="E7" s="2"/>
    </row>
    <row r="8" spans="1:14" ht="17.100000000000001" customHeight="1" x14ac:dyDescent="0.25">
      <c r="A8" s="4"/>
      <c r="B8" s="7"/>
      <c r="C8" s="4"/>
      <c r="D8" s="14"/>
    </row>
    <row r="9" spans="1:14" ht="17.100000000000001" customHeight="1" x14ac:dyDescent="0.25">
      <c r="A9" s="22" t="s">
        <v>0</v>
      </c>
      <c r="B9" s="34"/>
      <c r="C9" s="23"/>
      <c r="D9" s="56"/>
      <c r="E9" s="1"/>
    </row>
    <row r="10" spans="1:14" ht="17.100000000000001" customHeight="1" x14ac:dyDescent="0.25">
      <c r="A10" s="4" t="s">
        <v>1</v>
      </c>
      <c r="B10" s="7"/>
      <c r="C10" s="6">
        <v>12000</v>
      </c>
      <c r="D10" s="16"/>
      <c r="E10" s="2"/>
    </row>
    <row r="11" spans="1:14" ht="17.100000000000001" customHeight="1" x14ac:dyDescent="0.25">
      <c r="A11" s="4" t="s">
        <v>19</v>
      </c>
      <c r="B11" s="7"/>
      <c r="C11" s="57">
        <f>IF(C5="oui",C10*2%,0)</f>
        <v>240</v>
      </c>
      <c r="D11" s="16"/>
      <c r="E11" s="2"/>
    </row>
    <row r="12" spans="1:14" ht="17.100000000000001" customHeight="1" x14ac:dyDescent="0.25">
      <c r="A12" s="7" t="s">
        <v>2</v>
      </c>
      <c r="B12" s="7"/>
      <c r="C12" s="57">
        <f>C10-C11</f>
        <v>11760</v>
      </c>
      <c r="D12" s="16"/>
    </row>
    <row r="13" spans="1:14" ht="17.100000000000001" customHeight="1" x14ac:dyDescent="0.25">
      <c r="A13" s="7" t="s">
        <v>20</v>
      </c>
      <c r="B13" s="7"/>
      <c r="C13" s="58">
        <f>IF(AND(C5="oui",C12&gt;10000),C12*5%,0)</f>
        <v>588</v>
      </c>
      <c r="D13" s="17"/>
      <c r="E13" s="1"/>
      <c r="N13" s="38"/>
    </row>
    <row r="14" spans="1:14" ht="17.100000000000001" customHeight="1" x14ac:dyDescent="0.25">
      <c r="A14" s="7" t="s">
        <v>3</v>
      </c>
      <c r="B14" s="7"/>
      <c r="C14" s="57">
        <f>C12-C13</f>
        <v>11172</v>
      </c>
      <c r="D14" s="16"/>
      <c r="E14" s="3"/>
    </row>
    <row r="15" spans="1:14" ht="17.100000000000001" customHeight="1" x14ac:dyDescent="0.25">
      <c r="A15" s="7" t="s">
        <v>4</v>
      </c>
      <c r="B15" s="7"/>
      <c r="C15" s="57">
        <f>IF(AND(C5="oui",C6="oui"),C14*3%,IF(AND(C5="non",C6="oui"),C14*2%,0))</f>
        <v>335.15999999999997</v>
      </c>
      <c r="D15" s="18"/>
      <c r="E15" s="2"/>
    </row>
    <row r="16" spans="1:14" ht="17.100000000000001" customHeight="1" x14ac:dyDescent="0.25">
      <c r="A16" s="7" t="s">
        <v>5</v>
      </c>
      <c r="B16" s="7"/>
      <c r="C16" s="57">
        <f>C14-C15</f>
        <v>10836.84</v>
      </c>
      <c r="D16" s="16"/>
      <c r="E16" s="2"/>
    </row>
    <row r="17" spans="1:4" ht="17.100000000000001" customHeight="1" x14ac:dyDescent="0.25">
      <c r="A17" s="7" t="s">
        <v>6</v>
      </c>
      <c r="B17" s="63">
        <v>0.19600000000000001</v>
      </c>
      <c r="C17" s="57">
        <f>C16*$B$17</f>
        <v>2124.0206400000002</v>
      </c>
      <c r="D17" s="16"/>
    </row>
    <row r="18" spans="1:4" ht="17.100000000000001" customHeight="1" x14ac:dyDescent="0.25">
      <c r="A18" s="45" t="s">
        <v>7</v>
      </c>
      <c r="B18" s="45"/>
      <c r="C18" s="57">
        <f>C16+C17</f>
        <v>12960.860640000001</v>
      </c>
      <c r="D18" s="16"/>
    </row>
    <row r="19" spans="1:4" ht="17.100000000000001" customHeight="1" x14ac:dyDescent="0.25">
      <c r="A19" s="7" t="s">
        <v>21</v>
      </c>
      <c r="B19" s="7"/>
      <c r="C19" s="58">
        <f>IF(OR(C7="oui",C18&gt;15000),0,50)</f>
        <v>50</v>
      </c>
      <c r="D19" s="17"/>
    </row>
    <row r="20" spans="1:4" ht="17.100000000000001" customHeight="1" x14ac:dyDescent="0.25">
      <c r="A20" s="45" t="s">
        <v>22</v>
      </c>
      <c r="B20" s="7"/>
      <c r="C20" s="59">
        <f>SUM(C18:C19)</f>
        <v>13010.860640000001</v>
      </c>
      <c r="D20" s="16"/>
    </row>
    <row r="21" spans="1:4" ht="15" customHeight="1" x14ac:dyDescent="0.25"/>
    <row r="22" spans="1:4" ht="15" customHeight="1" x14ac:dyDescent="0.25"/>
    <row r="23" spans="1:4" ht="15" customHeight="1" x14ac:dyDescent="0.25"/>
    <row r="24" spans="1:4" ht="15" customHeight="1" x14ac:dyDescent="0.25"/>
  </sheetData>
  <mergeCells count="1">
    <mergeCell ref="F3:L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FC02-35EA-402A-AB1B-77B3171A8614}">
  <dimension ref="A2:N21"/>
  <sheetViews>
    <sheetView workbookViewId="0">
      <selection activeCell="C10" sqref="C10:C19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2" spans="1:14" ht="38.25" customHeight="1" x14ac:dyDescent="0.25">
      <c r="A2" s="32" t="s">
        <v>27</v>
      </c>
      <c r="B2" s="49"/>
      <c r="E2" s="9" t="s">
        <v>10</v>
      </c>
      <c r="F2" s="60" t="s">
        <v>15</v>
      </c>
      <c r="G2" s="61"/>
      <c r="H2" s="61"/>
      <c r="I2" s="61"/>
      <c r="J2" s="61"/>
      <c r="K2" s="61"/>
      <c r="L2" s="62"/>
    </row>
    <row r="3" spans="1:14" ht="15.75" x14ac:dyDescent="0.25">
      <c r="A3" s="22" t="s">
        <v>8</v>
      </c>
      <c r="B3" s="34"/>
      <c r="C3" s="23"/>
    </row>
    <row r="4" spans="1:14" ht="15.75" x14ac:dyDescent="0.25">
      <c r="A4" s="4" t="s">
        <v>23</v>
      </c>
      <c r="B4" s="7"/>
      <c r="C4" s="5" t="s">
        <v>31</v>
      </c>
    </row>
    <row r="5" spans="1:14" ht="15.75" x14ac:dyDescent="0.25">
      <c r="A5" s="4" t="s">
        <v>25</v>
      </c>
      <c r="B5" s="7"/>
      <c r="C5" s="5" t="s">
        <v>31</v>
      </c>
    </row>
    <row r="6" spans="1:14" ht="15.75" x14ac:dyDescent="0.25">
      <c r="A6" s="4" t="s">
        <v>24</v>
      </c>
      <c r="B6" s="7"/>
      <c r="C6" s="5" t="s">
        <v>31</v>
      </c>
    </row>
    <row r="7" spans="1:14" ht="15" customHeight="1" x14ac:dyDescent="0.25">
      <c r="A7" s="4"/>
      <c r="B7" s="7"/>
      <c r="C7" s="4"/>
    </row>
    <row r="8" spans="1:14" ht="15" customHeight="1" x14ac:dyDescent="0.25">
      <c r="A8" s="22" t="s">
        <v>0</v>
      </c>
      <c r="B8" s="34"/>
      <c r="C8" s="23"/>
    </row>
    <row r="9" spans="1:14" ht="15" customHeight="1" x14ac:dyDescent="0.25">
      <c r="A9" s="4" t="s">
        <v>1</v>
      </c>
      <c r="B9" s="7"/>
      <c r="C9" s="6">
        <v>9000</v>
      </c>
    </row>
    <row r="10" spans="1:14" ht="15" customHeight="1" x14ac:dyDescent="0.25">
      <c r="A10" s="4" t="s">
        <v>19</v>
      </c>
      <c r="B10" s="7"/>
      <c r="C10" s="57">
        <f>IF(C4="oui",C9*2%,0)</f>
        <v>180</v>
      </c>
    </row>
    <row r="11" spans="1:14" ht="15" customHeight="1" x14ac:dyDescent="0.25">
      <c r="A11" s="35" t="s">
        <v>2</v>
      </c>
      <c r="B11" s="50"/>
      <c r="C11" s="57">
        <f>C9-C10</f>
        <v>8820</v>
      </c>
    </row>
    <row r="12" spans="1:14" ht="15" customHeight="1" x14ac:dyDescent="0.25">
      <c r="A12" s="4" t="s">
        <v>20</v>
      </c>
      <c r="B12" s="7"/>
      <c r="C12" s="58">
        <f>IF(AND(C4="oui",C11&gt;10000),C11*5%,0)</f>
        <v>0</v>
      </c>
    </row>
    <row r="13" spans="1:14" ht="15" customHeight="1" x14ac:dyDescent="0.25">
      <c r="A13" s="39" t="s">
        <v>3</v>
      </c>
      <c r="B13" s="7"/>
      <c r="C13" s="57">
        <f>C11-C12</f>
        <v>8820</v>
      </c>
      <c r="N13" s="38"/>
    </row>
    <row r="14" spans="1:14" ht="15" customHeight="1" x14ac:dyDescent="0.25">
      <c r="A14" s="4" t="s">
        <v>4</v>
      </c>
      <c r="B14" s="7"/>
      <c r="C14" s="57">
        <f>IF(AND(C4="oui",C5="oui"),C13*3%,IF(AND(C4="non",C5="oui"),C13*2%,0))</f>
        <v>264.59999999999997</v>
      </c>
    </row>
    <row r="15" spans="1:14" ht="15" customHeight="1" x14ac:dyDescent="0.25">
      <c r="A15" s="41" t="s">
        <v>5</v>
      </c>
      <c r="B15" s="7"/>
      <c r="C15" s="57">
        <f>C13-C14</f>
        <v>8555.4</v>
      </c>
      <c r="D15" s="21"/>
      <c r="E15" s="21"/>
    </row>
    <row r="16" spans="1:14" ht="15" customHeight="1" x14ac:dyDescent="0.25">
      <c r="A16" s="4" t="s">
        <v>6</v>
      </c>
      <c r="B16" s="43">
        <v>0.19600000000000001</v>
      </c>
      <c r="C16" s="57">
        <f>C15*$B$16</f>
        <v>1676.8584000000001</v>
      </c>
      <c r="D16" s="24"/>
      <c r="E16" s="24"/>
    </row>
    <row r="17" spans="1:5" ht="15" customHeight="1" x14ac:dyDescent="0.25">
      <c r="A17" s="44" t="s">
        <v>7</v>
      </c>
      <c r="B17" s="7"/>
      <c r="C17" s="57">
        <f>C15+C16</f>
        <v>10232.258399999999</v>
      </c>
      <c r="D17" s="24"/>
      <c r="E17" s="24"/>
    </row>
    <row r="18" spans="1:5" ht="15" customHeight="1" x14ac:dyDescent="0.25">
      <c r="A18" s="7" t="s">
        <v>21</v>
      </c>
      <c r="B18" s="7"/>
      <c r="C18" s="58">
        <f>IF(OR(C6="oui",C17&gt;15000),0,50)</f>
        <v>0</v>
      </c>
      <c r="D18" s="24"/>
      <c r="E18" s="24"/>
    </row>
    <row r="19" spans="1:5" ht="15" customHeight="1" x14ac:dyDescent="0.25">
      <c r="A19" s="47" t="s">
        <v>22</v>
      </c>
      <c r="B19" s="7"/>
      <c r="C19" s="59">
        <f>SUM(C17:C18)</f>
        <v>10232.258399999999</v>
      </c>
      <c r="D19" s="24"/>
      <c r="E19" s="24"/>
    </row>
    <row r="20" spans="1:5" ht="15" customHeight="1" x14ac:dyDescent="0.25"/>
    <row r="21" spans="1:5" ht="15" customHeight="1" x14ac:dyDescent="0.25"/>
  </sheetData>
  <mergeCells count="1">
    <mergeCell ref="F2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DC6A-2AE8-4F5E-A658-7D7395672E0C}">
  <dimension ref="A1:N35"/>
  <sheetViews>
    <sheetView workbookViewId="0">
      <selection activeCell="C9" sqref="C9:C18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1" spans="1:14" ht="36" customHeight="1" x14ac:dyDescent="0.25">
      <c r="A1" s="29" t="s">
        <v>28</v>
      </c>
      <c r="B1" s="51"/>
      <c r="E1" s="10" t="s">
        <v>11</v>
      </c>
      <c r="F1" s="60" t="s">
        <v>16</v>
      </c>
      <c r="G1" s="61"/>
      <c r="H1" s="61"/>
      <c r="I1" s="61"/>
      <c r="J1" s="61"/>
      <c r="K1" s="61"/>
      <c r="L1" s="62"/>
    </row>
    <row r="2" spans="1:14" ht="15" customHeight="1" x14ac:dyDescent="0.25">
      <c r="A2" s="22" t="s">
        <v>8</v>
      </c>
      <c r="B2" s="34"/>
      <c r="C2" s="23"/>
    </row>
    <row r="3" spans="1:14" ht="15" customHeight="1" x14ac:dyDescent="0.25">
      <c r="A3" s="4" t="s">
        <v>23</v>
      </c>
      <c r="B3" s="7"/>
      <c r="C3" s="5" t="s">
        <v>32</v>
      </c>
    </row>
    <row r="4" spans="1:14" ht="15" customHeight="1" x14ac:dyDescent="0.25">
      <c r="A4" s="4" t="s">
        <v>25</v>
      </c>
      <c r="B4" s="7"/>
      <c r="C4" s="5" t="s">
        <v>31</v>
      </c>
    </row>
    <row r="5" spans="1:14" ht="15" customHeight="1" x14ac:dyDescent="0.25">
      <c r="A5" s="4" t="s">
        <v>24</v>
      </c>
      <c r="B5" s="7"/>
      <c r="C5" s="5" t="s">
        <v>31</v>
      </c>
    </row>
    <row r="6" spans="1:14" ht="15" customHeight="1" x14ac:dyDescent="0.25">
      <c r="A6" s="4"/>
      <c r="B6" s="7"/>
      <c r="C6" s="4"/>
    </row>
    <row r="7" spans="1:14" ht="15" customHeight="1" x14ac:dyDescent="0.25">
      <c r="A7" s="22" t="s">
        <v>0</v>
      </c>
      <c r="B7" s="34"/>
      <c r="C7" s="23"/>
    </row>
    <row r="8" spans="1:14" ht="15" customHeight="1" x14ac:dyDescent="0.25">
      <c r="A8" s="4" t="s">
        <v>1</v>
      </c>
      <c r="B8" s="7"/>
      <c r="C8" s="6">
        <v>25000</v>
      </c>
    </row>
    <row r="9" spans="1:14" ht="15" customHeight="1" x14ac:dyDescent="0.25">
      <c r="A9" s="4" t="s">
        <v>19</v>
      </c>
      <c r="B9" s="7"/>
      <c r="C9" s="57">
        <f>IF(C3="oui",C8*2%,0)</f>
        <v>0</v>
      </c>
    </row>
    <row r="10" spans="1:14" ht="15" customHeight="1" x14ac:dyDescent="0.25">
      <c r="A10" s="35" t="s">
        <v>2</v>
      </c>
      <c r="B10" s="7"/>
      <c r="C10" s="57">
        <f>C8-C9</f>
        <v>25000</v>
      </c>
    </row>
    <row r="11" spans="1:14" ht="15" customHeight="1" x14ac:dyDescent="0.25">
      <c r="A11" s="4" t="s">
        <v>20</v>
      </c>
      <c r="B11" s="7"/>
      <c r="C11" s="58">
        <f>IF(AND(C3="oui",C10&gt;10000),C10*5%,0)</f>
        <v>0</v>
      </c>
    </row>
    <row r="12" spans="1:14" ht="15" customHeight="1" x14ac:dyDescent="0.25">
      <c r="A12" s="39" t="s">
        <v>3</v>
      </c>
      <c r="B12" s="7"/>
      <c r="C12" s="57">
        <f>C10-C11</f>
        <v>25000</v>
      </c>
      <c r="N12" s="38"/>
    </row>
    <row r="13" spans="1:14" ht="15" customHeight="1" x14ac:dyDescent="0.25">
      <c r="A13" s="4" t="s">
        <v>4</v>
      </c>
      <c r="B13" s="7"/>
      <c r="C13" s="57">
        <f>IF(AND(C3="oui",C4="oui"),C12*3%,IF(AND(C3="non",C4="oui"),C12*2%,0))</f>
        <v>500</v>
      </c>
    </row>
    <row r="14" spans="1:14" ht="15" customHeight="1" x14ac:dyDescent="0.25">
      <c r="A14" s="41" t="s">
        <v>5</v>
      </c>
      <c r="B14" s="7"/>
      <c r="C14" s="57">
        <f>C12-C13</f>
        <v>24500</v>
      </c>
    </row>
    <row r="15" spans="1:14" ht="15" customHeight="1" x14ac:dyDescent="0.25">
      <c r="A15" s="4" t="s">
        <v>6</v>
      </c>
      <c r="B15" s="43">
        <v>0.19600000000000001</v>
      </c>
      <c r="C15" s="57">
        <f>C14*$B$15</f>
        <v>4802</v>
      </c>
    </row>
    <row r="16" spans="1:14" ht="15" customHeight="1" x14ac:dyDescent="0.25">
      <c r="A16" s="44" t="s">
        <v>7</v>
      </c>
      <c r="B16" s="7"/>
      <c r="C16" s="57">
        <f>C14+C15</f>
        <v>29302</v>
      </c>
    </row>
    <row r="17" spans="1:3" ht="15" customHeight="1" x14ac:dyDescent="0.25">
      <c r="A17" s="7" t="s">
        <v>21</v>
      </c>
      <c r="B17" s="7"/>
      <c r="C17" s="58">
        <f>IF(OR(C5="oui",C16&gt;15000),0,50)</f>
        <v>0</v>
      </c>
    </row>
    <row r="18" spans="1:3" ht="15" customHeight="1" x14ac:dyDescent="0.25">
      <c r="A18" s="47" t="s">
        <v>22</v>
      </c>
      <c r="B18" s="7"/>
      <c r="C18" s="59">
        <f>SUM(C16:C17)</f>
        <v>29302</v>
      </c>
    </row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</sheetData>
  <mergeCells count="1">
    <mergeCell ref="F1:L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5CC0-1AF4-4372-BE75-C073A71F816D}">
  <dimension ref="A1:L52"/>
  <sheetViews>
    <sheetView workbookViewId="0">
      <selection activeCell="C10" sqref="C10:C19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1" spans="1:12" ht="15" customHeight="1" x14ac:dyDescent="0.25"/>
    <row r="2" spans="1:12" ht="38.25" customHeight="1" x14ac:dyDescent="0.25">
      <c r="A2" s="31" t="s">
        <v>29</v>
      </c>
      <c r="B2" s="52"/>
      <c r="E2" s="11" t="s">
        <v>12</v>
      </c>
      <c r="F2" s="60" t="s">
        <v>17</v>
      </c>
      <c r="G2" s="61"/>
      <c r="H2" s="61"/>
      <c r="I2" s="61"/>
      <c r="J2" s="61"/>
      <c r="K2" s="61"/>
      <c r="L2" s="62"/>
    </row>
    <row r="3" spans="1:12" ht="15" customHeight="1" x14ac:dyDescent="0.25">
      <c r="A3" s="22" t="s">
        <v>8</v>
      </c>
      <c r="B3" s="34"/>
      <c r="C3" s="23"/>
    </row>
    <row r="4" spans="1:12" ht="15" customHeight="1" x14ac:dyDescent="0.25">
      <c r="A4" s="4" t="s">
        <v>23</v>
      </c>
      <c r="B4" s="7"/>
      <c r="C4" s="5" t="s">
        <v>32</v>
      </c>
    </row>
    <row r="5" spans="1:12" ht="15" customHeight="1" x14ac:dyDescent="0.25">
      <c r="A5" s="4" t="s">
        <v>25</v>
      </c>
      <c r="B5" s="7"/>
      <c r="C5" s="5" t="s">
        <v>32</v>
      </c>
    </row>
    <row r="6" spans="1:12" ht="15" customHeight="1" x14ac:dyDescent="0.25">
      <c r="A6" s="4" t="s">
        <v>24</v>
      </c>
      <c r="B6" s="7"/>
      <c r="C6" s="5" t="s">
        <v>32</v>
      </c>
    </row>
    <row r="7" spans="1:12" ht="15" customHeight="1" x14ac:dyDescent="0.25">
      <c r="A7" s="4"/>
      <c r="B7" s="7"/>
      <c r="C7" s="4"/>
    </row>
    <row r="8" spans="1:12" ht="15" customHeight="1" x14ac:dyDescent="0.25">
      <c r="A8" s="22" t="s">
        <v>0</v>
      </c>
      <c r="B8" s="34"/>
      <c r="C8" s="23"/>
    </row>
    <row r="9" spans="1:12" ht="15" customHeight="1" x14ac:dyDescent="0.25">
      <c r="A9" s="4" t="s">
        <v>1</v>
      </c>
      <c r="B9" s="7"/>
      <c r="C9" s="6">
        <v>12000</v>
      </c>
    </row>
    <row r="10" spans="1:12" ht="15" customHeight="1" x14ac:dyDescent="0.25">
      <c r="A10" s="4" t="s">
        <v>19</v>
      </c>
      <c r="B10" s="7"/>
      <c r="C10" s="57">
        <f>IF(C4="oui",C9*2%,0)</f>
        <v>0</v>
      </c>
    </row>
    <row r="11" spans="1:12" ht="15" customHeight="1" x14ac:dyDescent="0.25">
      <c r="A11" s="35" t="s">
        <v>2</v>
      </c>
      <c r="B11" s="7"/>
      <c r="C11" s="57">
        <f>C9-C10</f>
        <v>12000</v>
      </c>
    </row>
    <row r="12" spans="1:12" ht="15" customHeight="1" x14ac:dyDescent="0.25">
      <c r="A12" s="4" t="s">
        <v>20</v>
      </c>
      <c r="B12" s="7"/>
      <c r="C12" s="58">
        <f>IF(AND(C4="oui",C11&gt;10000),C11*5%,0)</f>
        <v>0</v>
      </c>
    </row>
    <row r="13" spans="1:12" ht="15" customHeight="1" x14ac:dyDescent="0.25">
      <c r="A13" s="39" t="s">
        <v>3</v>
      </c>
      <c r="B13" s="7"/>
      <c r="C13" s="57">
        <f>C11-C12</f>
        <v>12000</v>
      </c>
    </row>
    <row r="14" spans="1:12" ht="15" customHeight="1" x14ac:dyDescent="0.25">
      <c r="A14" s="4" t="s">
        <v>4</v>
      </c>
      <c r="B14" s="7"/>
      <c r="C14" s="57">
        <f>IF(AND(C4="oui",C5="oui"),C13*3%,IF(AND(C4="non",C5="oui"),C13*2%,0))</f>
        <v>0</v>
      </c>
    </row>
    <row r="15" spans="1:12" ht="15" customHeight="1" x14ac:dyDescent="0.25">
      <c r="A15" s="41" t="s">
        <v>5</v>
      </c>
      <c r="B15" s="7"/>
      <c r="C15" s="57">
        <f>C13-C14</f>
        <v>12000</v>
      </c>
    </row>
    <row r="16" spans="1:12" ht="15" customHeight="1" x14ac:dyDescent="0.25">
      <c r="A16" s="4" t="s">
        <v>6</v>
      </c>
      <c r="B16" s="43">
        <v>0.19600000000000001</v>
      </c>
      <c r="C16" s="57">
        <f>C15*$B$16</f>
        <v>2352</v>
      </c>
    </row>
    <row r="17" spans="1:3" ht="15" customHeight="1" x14ac:dyDescent="0.25">
      <c r="A17" s="44" t="s">
        <v>7</v>
      </c>
      <c r="B17" s="45"/>
      <c r="C17" s="57">
        <f>C15+C16</f>
        <v>14352</v>
      </c>
    </row>
    <row r="18" spans="1:3" ht="15" customHeight="1" x14ac:dyDescent="0.25">
      <c r="A18" s="7" t="s">
        <v>21</v>
      </c>
      <c r="B18" s="7"/>
      <c r="C18" s="58">
        <f>IF(OR(C6="oui",C17&gt;15000),0,50)</f>
        <v>50</v>
      </c>
    </row>
    <row r="19" spans="1:3" ht="15" customHeight="1" x14ac:dyDescent="0.25">
      <c r="A19" s="47" t="s">
        <v>22</v>
      </c>
      <c r="B19" s="7"/>
      <c r="C19" s="57">
        <f>SUM(C17:C18)</f>
        <v>14402</v>
      </c>
    </row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1">
    <mergeCell ref="F2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22E1-4026-4D84-81A7-B03AA79576BC}">
  <dimension ref="A1:L54"/>
  <sheetViews>
    <sheetView workbookViewId="0">
      <selection activeCell="C9" sqref="C9:C18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1" spans="1:12" ht="38.25" customHeight="1" x14ac:dyDescent="0.25">
      <c r="A1" s="30" t="s">
        <v>30</v>
      </c>
      <c r="B1" s="53"/>
      <c r="E1" s="12" t="s">
        <v>13</v>
      </c>
      <c r="F1" s="60" t="s">
        <v>18</v>
      </c>
      <c r="G1" s="61"/>
      <c r="H1" s="61"/>
      <c r="I1" s="61"/>
      <c r="J1" s="61"/>
      <c r="K1" s="61"/>
      <c r="L1" s="62"/>
    </row>
    <row r="2" spans="1:12" ht="15" customHeight="1" x14ac:dyDescent="0.25">
      <c r="A2" s="22" t="s">
        <v>8</v>
      </c>
      <c r="B2" s="34"/>
      <c r="C2" s="23"/>
    </row>
    <row r="3" spans="1:12" ht="15" customHeight="1" x14ac:dyDescent="0.25">
      <c r="A3" s="4" t="s">
        <v>23</v>
      </c>
      <c r="B3" s="7"/>
      <c r="C3" s="5" t="s">
        <v>31</v>
      </c>
    </row>
    <row r="4" spans="1:12" ht="15" customHeight="1" x14ac:dyDescent="0.25">
      <c r="A4" s="4" t="s">
        <v>25</v>
      </c>
      <c r="B4" s="7"/>
      <c r="C4" s="5" t="s">
        <v>31</v>
      </c>
    </row>
    <row r="5" spans="1:12" ht="15" customHeight="1" x14ac:dyDescent="0.25">
      <c r="A5" s="4" t="s">
        <v>24</v>
      </c>
      <c r="B5" s="7"/>
      <c r="C5" s="5" t="s">
        <v>31</v>
      </c>
    </row>
    <row r="6" spans="1:12" ht="15" customHeight="1" x14ac:dyDescent="0.25">
      <c r="A6" s="4"/>
      <c r="B6" s="7"/>
      <c r="C6" s="4"/>
    </row>
    <row r="7" spans="1:12" ht="15" customHeight="1" x14ac:dyDescent="0.25">
      <c r="A7" s="22" t="s">
        <v>0</v>
      </c>
      <c r="B7" s="34"/>
      <c r="C7" s="23"/>
    </row>
    <row r="8" spans="1:12" ht="15" customHeight="1" x14ac:dyDescent="0.25">
      <c r="A8" s="4" t="s">
        <v>1</v>
      </c>
      <c r="B8" s="7"/>
      <c r="C8" s="6">
        <v>12000</v>
      </c>
    </row>
    <row r="9" spans="1:12" ht="15" customHeight="1" x14ac:dyDescent="0.25">
      <c r="A9" s="4" t="s">
        <v>19</v>
      </c>
      <c r="B9" s="7"/>
      <c r="C9" s="57">
        <f>IF(C3="oui",C8*2%,0)</f>
        <v>240</v>
      </c>
    </row>
    <row r="10" spans="1:12" ht="15" customHeight="1" x14ac:dyDescent="0.25">
      <c r="A10" s="35" t="s">
        <v>2</v>
      </c>
      <c r="B10" s="7"/>
      <c r="C10" s="57">
        <f>C8-C9</f>
        <v>11760</v>
      </c>
    </row>
    <row r="11" spans="1:12" ht="15" customHeight="1" x14ac:dyDescent="0.25">
      <c r="A11" s="4" t="s">
        <v>20</v>
      </c>
      <c r="B11" s="7"/>
      <c r="C11" s="58">
        <f>IF(AND(C3="oui",C10&gt;10000),C10*5%,0)</f>
        <v>588</v>
      </c>
    </row>
    <row r="12" spans="1:12" ht="15" customHeight="1" x14ac:dyDescent="0.25">
      <c r="A12" s="39" t="s">
        <v>3</v>
      </c>
      <c r="B12" s="7"/>
      <c r="C12" s="57">
        <f>C10-C11</f>
        <v>11172</v>
      </c>
    </row>
    <row r="13" spans="1:12" ht="15" customHeight="1" x14ac:dyDescent="0.25">
      <c r="A13" s="4" t="s">
        <v>4</v>
      </c>
      <c r="B13" s="7"/>
      <c r="C13" s="57">
        <f>IF(AND(C3="oui",C4="oui"),C12*3%,IF(AND(C3="non",C4="oui"),C12*2%,0))</f>
        <v>335.15999999999997</v>
      </c>
    </row>
    <row r="14" spans="1:12" ht="15" customHeight="1" x14ac:dyDescent="0.25">
      <c r="A14" s="41" t="s">
        <v>5</v>
      </c>
      <c r="B14" s="7"/>
      <c r="C14" s="57">
        <f>C12-C13</f>
        <v>10836.84</v>
      </c>
    </row>
    <row r="15" spans="1:12" ht="15" customHeight="1" x14ac:dyDescent="0.25">
      <c r="A15" s="4" t="s">
        <v>6</v>
      </c>
      <c r="B15" s="54">
        <v>0.19600000000000001</v>
      </c>
      <c r="C15" s="57">
        <f>C14*$B$15</f>
        <v>2124.0206400000002</v>
      </c>
    </row>
    <row r="16" spans="1:12" ht="15" customHeight="1" x14ac:dyDescent="0.25">
      <c r="A16" s="44" t="s">
        <v>7</v>
      </c>
      <c r="B16" s="45"/>
      <c r="C16" s="57">
        <f>C14+C15</f>
        <v>12960.860640000001</v>
      </c>
    </row>
    <row r="17" spans="1:3" ht="15" customHeight="1" x14ac:dyDescent="0.25">
      <c r="A17" s="7" t="s">
        <v>21</v>
      </c>
      <c r="B17" s="7"/>
      <c r="C17" s="58">
        <f>IF(OR(C5="oui",C16&gt;15000),0,50)</f>
        <v>0</v>
      </c>
    </row>
    <row r="18" spans="1:3" ht="15" customHeight="1" x14ac:dyDescent="0.25">
      <c r="A18" s="47" t="s">
        <v>22</v>
      </c>
      <c r="B18" s="7"/>
      <c r="C18" s="59">
        <f>SUM(C16:C17)</f>
        <v>12960.860640000001</v>
      </c>
    </row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">
    <mergeCell ref="F1:L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136"/>
  <sheetViews>
    <sheetView zoomScale="90" zoomScaleNormal="90" workbookViewId="0">
      <selection activeCell="K118" sqref="K118"/>
    </sheetView>
  </sheetViews>
  <sheetFormatPr baseColWidth="10" defaultRowHeight="15" x14ac:dyDescent="0.25"/>
  <cols>
    <col min="1" max="1" width="21.7109375" customWidth="1"/>
    <col min="2" max="2" width="7.5703125" style="19" customWidth="1"/>
    <col min="3" max="3" width="24.7109375" customWidth="1"/>
    <col min="4" max="4" width="2" style="19" customWidth="1"/>
    <col min="5" max="5" width="13.7109375" customWidth="1"/>
    <col min="11" max="11" width="13.28515625" customWidth="1"/>
    <col min="12" max="12" width="8.85546875" customWidth="1"/>
  </cols>
  <sheetData>
    <row r="3" spans="1:14" ht="41.25" x14ac:dyDescent="0.25">
      <c r="A3" s="20" t="s">
        <v>26</v>
      </c>
      <c r="B3" s="33"/>
      <c r="E3" s="8" t="s">
        <v>9</v>
      </c>
      <c r="F3" s="60" t="s">
        <v>14</v>
      </c>
      <c r="G3" s="61"/>
      <c r="H3" s="61"/>
      <c r="I3" s="61"/>
      <c r="J3" s="61"/>
      <c r="K3" s="61"/>
      <c r="L3" s="62"/>
    </row>
    <row r="4" spans="1:14" ht="17.100000000000001" customHeight="1" x14ac:dyDescent="0.25">
      <c r="A4" s="22" t="s">
        <v>8</v>
      </c>
      <c r="B4" s="34"/>
      <c r="C4" s="23"/>
      <c r="D4" s="15"/>
    </row>
    <row r="5" spans="1:14" ht="17.100000000000001" customHeight="1" x14ac:dyDescent="0.25">
      <c r="A5" s="4" t="s">
        <v>23</v>
      </c>
      <c r="B5" s="7"/>
      <c r="C5" s="5" t="s">
        <v>31</v>
      </c>
      <c r="D5" s="15"/>
      <c r="E5" s="27"/>
      <c r="F5" s="25"/>
      <c r="G5" s="26"/>
      <c r="H5" s="13"/>
      <c r="I5" s="13"/>
      <c r="J5" s="13"/>
      <c r="K5" s="13"/>
      <c r="L5" s="13"/>
    </row>
    <row r="6" spans="1:14" ht="17.100000000000001" customHeight="1" x14ac:dyDescent="0.25">
      <c r="A6" s="4" t="s">
        <v>25</v>
      </c>
      <c r="B6" s="7"/>
      <c r="C6" s="5" t="s">
        <v>31</v>
      </c>
      <c r="D6" s="15"/>
      <c r="E6" s="28"/>
      <c r="F6" s="25"/>
      <c r="G6" s="26"/>
      <c r="H6" s="13"/>
      <c r="I6" s="13"/>
      <c r="J6" s="13"/>
      <c r="K6" s="13"/>
      <c r="L6" s="13"/>
    </row>
    <row r="7" spans="1:14" ht="17.100000000000001" customHeight="1" x14ac:dyDescent="0.25">
      <c r="A7" s="4" t="s">
        <v>24</v>
      </c>
      <c r="B7" s="7"/>
      <c r="C7" s="5" t="s">
        <v>32</v>
      </c>
      <c r="D7" s="15"/>
      <c r="E7" s="2"/>
    </row>
    <row r="8" spans="1:14" ht="17.100000000000001" customHeight="1" x14ac:dyDescent="0.25">
      <c r="A8" s="4"/>
      <c r="B8" s="7"/>
      <c r="C8" s="4"/>
      <c r="D8" s="14"/>
    </row>
    <row r="9" spans="1:14" ht="17.100000000000001" customHeight="1" x14ac:dyDescent="0.25">
      <c r="A9" s="22" t="s">
        <v>0</v>
      </c>
      <c r="B9" s="34"/>
      <c r="C9" s="23"/>
      <c r="D9" s="15"/>
      <c r="E9" s="1"/>
    </row>
    <row r="10" spans="1:14" ht="17.100000000000001" customHeight="1" x14ac:dyDescent="0.25">
      <c r="A10" s="4" t="s">
        <v>1</v>
      </c>
      <c r="B10" s="7"/>
      <c r="C10" s="6">
        <v>12000</v>
      </c>
      <c r="D10" s="16"/>
      <c r="E10" s="2"/>
    </row>
    <row r="11" spans="1:14" ht="17.100000000000001" customHeight="1" x14ac:dyDescent="0.25">
      <c r="A11" s="4" t="s">
        <v>19</v>
      </c>
      <c r="B11" s="7"/>
      <c r="C11" s="6">
        <f>IF(C5="oui",C10*2%,0)</f>
        <v>240</v>
      </c>
      <c r="D11" s="16"/>
      <c r="E11" s="2"/>
    </row>
    <row r="12" spans="1:14" ht="17.100000000000001" customHeight="1" x14ac:dyDescent="0.25">
      <c r="A12" s="35" t="s">
        <v>2</v>
      </c>
      <c r="B12" s="7"/>
      <c r="C12" s="36">
        <f>C10-C11</f>
        <v>11760</v>
      </c>
      <c r="D12" s="16"/>
    </row>
    <row r="13" spans="1:14" ht="17.100000000000001" customHeight="1" x14ac:dyDescent="0.25">
      <c r="A13" s="4" t="s">
        <v>20</v>
      </c>
      <c r="B13" s="7"/>
      <c r="C13" s="37">
        <f>IF(AND(C5="oui",C12&gt;10000),C12*5%,0)</f>
        <v>588</v>
      </c>
      <c r="D13" s="17"/>
      <c r="E13" s="1"/>
      <c r="N13" s="38"/>
    </row>
    <row r="14" spans="1:14" ht="17.100000000000001" customHeight="1" x14ac:dyDescent="0.25">
      <c r="A14" s="39" t="s">
        <v>3</v>
      </c>
      <c r="B14" s="7"/>
      <c r="C14" s="40">
        <f>C12-C13</f>
        <v>11172</v>
      </c>
      <c r="D14" s="16"/>
      <c r="E14" s="3"/>
    </row>
    <row r="15" spans="1:14" ht="17.100000000000001" customHeight="1" x14ac:dyDescent="0.25">
      <c r="A15" s="4" t="s">
        <v>4</v>
      </c>
      <c r="B15" s="7"/>
      <c r="C15" s="6">
        <f>IF(AND(C5="oui",C6="oui"),C14*3%,IF(AND(C5="non",C6="oui"),C14*2%,0))</f>
        <v>335.15999999999997</v>
      </c>
      <c r="D15" s="18"/>
      <c r="E15" s="2"/>
    </row>
    <row r="16" spans="1:14" ht="17.100000000000001" customHeight="1" x14ac:dyDescent="0.25">
      <c r="A16" s="41" t="s">
        <v>5</v>
      </c>
      <c r="B16" s="7"/>
      <c r="C16" s="42">
        <f>C14-C15</f>
        <v>10836.84</v>
      </c>
      <c r="D16" s="16"/>
      <c r="E16" s="2"/>
    </row>
    <row r="17" spans="1:12" ht="17.100000000000001" customHeight="1" x14ac:dyDescent="0.25">
      <c r="A17" s="4" t="s">
        <v>6</v>
      </c>
      <c r="B17" s="43">
        <v>0.19600000000000001</v>
      </c>
      <c r="C17" s="6">
        <f>C16*$B$17</f>
        <v>2124.0206400000002</v>
      </c>
      <c r="D17" s="16"/>
    </row>
    <row r="18" spans="1:12" ht="17.100000000000001" customHeight="1" x14ac:dyDescent="0.25">
      <c r="A18" s="44" t="s">
        <v>7</v>
      </c>
      <c r="B18" s="45"/>
      <c r="C18" s="46">
        <f>C16+C17</f>
        <v>12960.860640000001</v>
      </c>
      <c r="D18" s="16"/>
    </row>
    <row r="19" spans="1:12" ht="17.100000000000001" customHeight="1" x14ac:dyDescent="0.25">
      <c r="A19" s="7" t="s">
        <v>21</v>
      </c>
      <c r="B19" s="7"/>
      <c r="C19" s="37">
        <f>IF(OR(C7="oui",C18&gt;15000),0,50)</f>
        <v>50</v>
      </c>
      <c r="D19" s="17"/>
    </row>
    <row r="20" spans="1:12" ht="17.100000000000001" customHeight="1" x14ac:dyDescent="0.25">
      <c r="A20" s="47" t="s">
        <v>22</v>
      </c>
      <c r="B20" s="7"/>
      <c r="C20" s="48">
        <f>SUM(C18:C19)</f>
        <v>13010.860640000001</v>
      </c>
      <c r="D20" s="16"/>
    </row>
    <row r="22" spans="1:12" ht="38.25" customHeight="1" x14ac:dyDescent="0.25">
      <c r="A22" s="32" t="s">
        <v>27</v>
      </c>
      <c r="B22" s="49"/>
      <c r="E22" s="9" t="s">
        <v>10</v>
      </c>
      <c r="F22" s="60" t="s">
        <v>15</v>
      </c>
      <c r="G22" s="61"/>
      <c r="H22" s="61"/>
      <c r="I22" s="61"/>
      <c r="J22" s="61"/>
      <c r="K22" s="61"/>
      <c r="L22" s="62"/>
    </row>
    <row r="23" spans="1:12" ht="15.75" x14ac:dyDescent="0.25">
      <c r="A23" s="22" t="s">
        <v>8</v>
      </c>
      <c r="B23" s="34"/>
      <c r="C23" s="23"/>
    </row>
    <row r="24" spans="1:12" ht="15.75" x14ac:dyDescent="0.25">
      <c r="A24" s="4" t="s">
        <v>23</v>
      </c>
      <c r="B24" s="7"/>
      <c r="C24" s="5" t="s">
        <v>31</v>
      </c>
    </row>
    <row r="25" spans="1:12" ht="15.75" x14ac:dyDescent="0.25">
      <c r="A25" s="4" t="s">
        <v>25</v>
      </c>
      <c r="B25" s="7"/>
      <c r="C25" s="5" t="s">
        <v>31</v>
      </c>
    </row>
    <row r="26" spans="1:12" ht="15.75" x14ac:dyDescent="0.25">
      <c r="A26" s="4" t="s">
        <v>24</v>
      </c>
      <c r="B26" s="7"/>
      <c r="C26" s="5" t="s">
        <v>31</v>
      </c>
    </row>
    <row r="27" spans="1:12" ht="15" customHeight="1" x14ac:dyDescent="0.25">
      <c r="A27" s="4"/>
      <c r="B27" s="7"/>
      <c r="C27" s="4"/>
    </row>
    <row r="28" spans="1:12" ht="15" customHeight="1" x14ac:dyDescent="0.25">
      <c r="A28" s="22" t="s">
        <v>0</v>
      </c>
      <c r="B28" s="34"/>
      <c r="C28" s="23"/>
    </row>
    <row r="29" spans="1:12" ht="15" customHeight="1" x14ac:dyDescent="0.25">
      <c r="A29" s="4" t="s">
        <v>1</v>
      </c>
      <c r="B29" s="7"/>
      <c r="C29" s="6">
        <v>9000</v>
      </c>
    </row>
    <row r="30" spans="1:12" ht="15" customHeight="1" x14ac:dyDescent="0.25">
      <c r="A30" s="4" t="s">
        <v>19</v>
      </c>
      <c r="B30" s="7"/>
      <c r="C30" s="6">
        <f>IF(C24="oui",C29*2%,0)</f>
        <v>180</v>
      </c>
    </row>
    <row r="31" spans="1:12" ht="15" customHeight="1" x14ac:dyDescent="0.25">
      <c r="A31" s="35" t="s">
        <v>2</v>
      </c>
      <c r="B31" s="50"/>
      <c r="C31" s="36">
        <f>C29-C30</f>
        <v>8820</v>
      </c>
    </row>
    <row r="32" spans="1:12" ht="15" customHeight="1" x14ac:dyDescent="0.25">
      <c r="A32" s="4" t="s">
        <v>20</v>
      </c>
      <c r="B32" s="7"/>
      <c r="C32" s="37">
        <f>IF(AND(C24="oui",C31&gt;10000),C31*5%,0)</f>
        <v>0</v>
      </c>
    </row>
    <row r="33" spans="1:14" ht="15" customHeight="1" x14ac:dyDescent="0.25">
      <c r="A33" s="39" t="s">
        <v>3</v>
      </c>
      <c r="B33" s="7"/>
      <c r="C33" s="40">
        <f>C31-C32</f>
        <v>8820</v>
      </c>
      <c r="N33" s="38"/>
    </row>
    <row r="34" spans="1:14" ht="15" customHeight="1" x14ac:dyDescent="0.25">
      <c r="A34" s="4" t="s">
        <v>4</v>
      </c>
      <c r="B34" s="7"/>
      <c r="C34" s="6">
        <f>IF(AND(C24="oui",C25="oui"),C33*3%,IF(AND(C24="non",C25="oui"),C33*2%,0))</f>
        <v>264.59999999999997</v>
      </c>
    </row>
    <row r="35" spans="1:14" ht="15" customHeight="1" x14ac:dyDescent="0.25">
      <c r="A35" s="41" t="s">
        <v>5</v>
      </c>
      <c r="B35" s="7"/>
      <c r="C35" s="42">
        <f>C33-C34</f>
        <v>8555.4</v>
      </c>
      <c r="D35" s="21"/>
      <c r="E35" s="21"/>
    </row>
    <row r="36" spans="1:14" ht="15" customHeight="1" x14ac:dyDescent="0.25">
      <c r="A36" s="4" t="s">
        <v>6</v>
      </c>
      <c r="B36" s="43">
        <v>0.19600000000000001</v>
      </c>
      <c r="C36" s="6">
        <f>C35*$B$36</f>
        <v>1676.8584000000001</v>
      </c>
      <c r="D36" s="24"/>
      <c r="E36" s="24"/>
    </row>
    <row r="37" spans="1:14" ht="15" customHeight="1" x14ac:dyDescent="0.25">
      <c r="A37" s="44" t="s">
        <v>7</v>
      </c>
      <c r="B37" s="7"/>
      <c r="C37" s="46">
        <f>C35+C36</f>
        <v>10232.258399999999</v>
      </c>
      <c r="D37" s="24"/>
      <c r="E37" s="24"/>
    </row>
    <row r="38" spans="1:14" ht="15" customHeight="1" x14ac:dyDescent="0.25">
      <c r="A38" s="7" t="s">
        <v>21</v>
      </c>
      <c r="B38" s="7"/>
      <c r="C38" s="37">
        <f>IF(OR(C26="oui",C37&gt;15000),0,50)</f>
        <v>0</v>
      </c>
      <c r="D38" s="24"/>
      <c r="E38" s="24"/>
    </row>
    <row r="39" spans="1:14" ht="15" customHeight="1" x14ac:dyDescent="0.25">
      <c r="A39" s="47" t="s">
        <v>22</v>
      </c>
      <c r="B39" s="7"/>
      <c r="C39" s="48">
        <f>SUM(C37:C38)</f>
        <v>10232.258399999999</v>
      </c>
      <c r="D39" s="24"/>
      <c r="E39" s="24"/>
    </row>
    <row r="40" spans="1:14" ht="15" customHeight="1" x14ac:dyDescent="0.25"/>
    <row r="41" spans="1:14" ht="15" customHeight="1" x14ac:dyDescent="0.25"/>
    <row r="42" spans="1:14" ht="36" customHeight="1" x14ac:dyDescent="0.25">
      <c r="A42" s="29" t="s">
        <v>28</v>
      </c>
      <c r="B42" s="51"/>
      <c r="E42" s="10" t="s">
        <v>11</v>
      </c>
      <c r="F42" s="60" t="s">
        <v>16</v>
      </c>
      <c r="G42" s="61"/>
      <c r="H42" s="61"/>
      <c r="I42" s="61"/>
      <c r="J42" s="61"/>
      <c r="K42" s="61"/>
      <c r="L42" s="62"/>
    </row>
    <row r="43" spans="1:14" ht="15" customHeight="1" x14ac:dyDescent="0.25">
      <c r="A43" s="22" t="s">
        <v>8</v>
      </c>
      <c r="B43" s="34"/>
      <c r="C43" s="23"/>
    </row>
    <row r="44" spans="1:14" ht="15" customHeight="1" x14ac:dyDescent="0.25">
      <c r="A44" s="4" t="s">
        <v>23</v>
      </c>
      <c r="B44" s="7"/>
      <c r="C44" s="5" t="s">
        <v>32</v>
      </c>
    </row>
    <row r="45" spans="1:14" ht="15" customHeight="1" x14ac:dyDescent="0.25">
      <c r="A45" s="4" t="s">
        <v>25</v>
      </c>
      <c r="B45" s="7"/>
      <c r="C45" s="5" t="s">
        <v>31</v>
      </c>
    </row>
    <row r="46" spans="1:14" ht="15" customHeight="1" x14ac:dyDescent="0.25">
      <c r="A46" s="4" t="s">
        <v>24</v>
      </c>
      <c r="B46" s="7"/>
      <c r="C46" s="5" t="s">
        <v>31</v>
      </c>
    </row>
    <row r="47" spans="1:14" ht="15" customHeight="1" x14ac:dyDescent="0.25">
      <c r="A47" s="4"/>
      <c r="B47" s="7"/>
      <c r="C47" s="4"/>
    </row>
    <row r="48" spans="1:14" ht="15" customHeight="1" x14ac:dyDescent="0.25">
      <c r="A48" s="22" t="s">
        <v>0</v>
      </c>
      <c r="B48" s="34"/>
      <c r="C48" s="23"/>
    </row>
    <row r="49" spans="1:14" ht="15" customHeight="1" x14ac:dyDescent="0.25">
      <c r="A49" s="4" t="s">
        <v>1</v>
      </c>
      <c r="B49" s="7"/>
      <c r="C49" s="6">
        <v>25000</v>
      </c>
    </row>
    <row r="50" spans="1:14" ht="15" customHeight="1" x14ac:dyDescent="0.25">
      <c r="A50" s="4" t="s">
        <v>19</v>
      </c>
      <c r="B50" s="7"/>
      <c r="C50" s="6">
        <f>IF(C44="oui",C49*2%,0)</f>
        <v>0</v>
      </c>
    </row>
    <row r="51" spans="1:14" ht="15" customHeight="1" x14ac:dyDescent="0.25">
      <c r="A51" s="35" t="s">
        <v>2</v>
      </c>
      <c r="B51" s="7"/>
      <c r="C51" s="36">
        <f>C49-C50</f>
        <v>25000</v>
      </c>
    </row>
    <row r="52" spans="1:14" ht="15" customHeight="1" x14ac:dyDescent="0.25">
      <c r="A52" s="4" t="s">
        <v>20</v>
      </c>
      <c r="B52" s="7"/>
      <c r="C52" s="37">
        <f>IF(AND(C44="oui",C51&gt;10000),C51*5%,0)</f>
        <v>0</v>
      </c>
    </row>
    <row r="53" spans="1:14" ht="15" customHeight="1" x14ac:dyDescent="0.25">
      <c r="A53" s="39" t="s">
        <v>3</v>
      </c>
      <c r="B53" s="7"/>
      <c r="C53" s="40">
        <f>C51-C52</f>
        <v>25000</v>
      </c>
      <c r="N53" s="38"/>
    </row>
    <row r="54" spans="1:14" ht="15" customHeight="1" x14ac:dyDescent="0.25">
      <c r="A54" s="4" t="s">
        <v>4</v>
      </c>
      <c r="B54" s="7"/>
      <c r="C54" s="6">
        <f>IF(AND(C44="oui",C45="oui"),C53*3%,IF(AND(C44="non",C45="oui"),C53*2%,0))</f>
        <v>500</v>
      </c>
    </row>
    <row r="55" spans="1:14" ht="15" customHeight="1" x14ac:dyDescent="0.25">
      <c r="A55" s="41" t="s">
        <v>5</v>
      </c>
      <c r="B55" s="7"/>
      <c r="C55" s="42">
        <f>C53-C54</f>
        <v>24500</v>
      </c>
    </row>
    <row r="56" spans="1:14" ht="15" customHeight="1" x14ac:dyDescent="0.25">
      <c r="A56" s="4" t="s">
        <v>6</v>
      </c>
      <c r="B56" s="43">
        <v>0.19600000000000001</v>
      </c>
      <c r="C56" s="6">
        <f>C55*$B$56</f>
        <v>4802</v>
      </c>
    </row>
    <row r="57" spans="1:14" ht="15" customHeight="1" x14ac:dyDescent="0.25">
      <c r="A57" s="44" t="s">
        <v>7</v>
      </c>
      <c r="B57" s="7"/>
      <c r="C57" s="46">
        <f>C55+C56</f>
        <v>29302</v>
      </c>
    </row>
    <row r="58" spans="1:14" ht="15" customHeight="1" x14ac:dyDescent="0.25">
      <c r="A58" s="7" t="s">
        <v>21</v>
      </c>
      <c r="B58" s="7"/>
      <c r="C58" s="37">
        <f>IF(OR(C46="oui",C57&gt;15000),0,50)</f>
        <v>0</v>
      </c>
    </row>
    <row r="59" spans="1:14" ht="15" customHeight="1" x14ac:dyDescent="0.25">
      <c r="A59" s="47" t="s">
        <v>22</v>
      </c>
      <c r="B59" s="7"/>
      <c r="C59" s="48">
        <f>SUM(C57:C58)</f>
        <v>29302</v>
      </c>
    </row>
    <row r="60" spans="1:14" ht="15" customHeight="1" x14ac:dyDescent="0.25"/>
    <row r="61" spans="1:14" ht="15" customHeight="1" x14ac:dyDescent="0.25"/>
    <row r="62" spans="1:14" ht="15" customHeight="1" x14ac:dyDescent="0.25"/>
    <row r="63" spans="1:14" ht="38.25" customHeight="1" x14ac:dyDescent="0.25">
      <c r="A63" s="31" t="s">
        <v>29</v>
      </c>
      <c r="B63" s="52"/>
      <c r="E63" s="11" t="s">
        <v>12</v>
      </c>
      <c r="F63" s="60" t="s">
        <v>17</v>
      </c>
      <c r="G63" s="61"/>
      <c r="H63" s="61"/>
      <c r="I63" s="61"/>
      <c r="J63" s="61"/>
      <c r="K63" s="61"/>
      <c r="L63" s="62"/>
    </row>
    <row r="64" spans="1:14" ht="15" customHeight="1" x14ac:dyDescent="0.25">
      <c r="A64" s="22" t="s">
        <v>8</v>
      </c>
      <c r="B64" s="34"/>
      <c r="C64" s="23"/>
    </row>
    <row r="65" spans="1:3" ht="15" customHeight="1" x14ac:dyDescent="0.25">
      <c r="A65" s="4" t="s">
        <v>23</v>
      </c>
      <c r="B65" s="7"/>
      <c r="C65" s="5" t="s">
        <v>32</v>
      </c>
    </row>
    <row r="66" spans="1:3" ht="15" customHeight="1" x14ac:dyDescent="0.25">
      <c r="A66" s="4" t="s">
        <v>25</v>
      </c>
      <c r="B66" s="7"/>
      <c r="C66" s="5" t="s">
        <v>32</v>
      </c>
    </row>
    <row r="67" spans="1:3" ht="15" customHeight="1" x14ac:dyDescent="0.25">
      <c r="A67" s="4" t="s">
        <v>24</v>
      </c>
      <c r="B67" s="7"/>
      <c r="C67" s="5" t="s">
        <v>32</v>
      </c>
    </row>
    <row r="68" spans="1:3" ht="15" customHeight="1" x14ac:dyDescent="0.25">
      <c r="A68" s="4"/>
      <c r="B68" s="7"/>
      <c r="C68" s="4"/>
    </row>
    <row r="69" spans="1:3" ht="15" customHeight="1" x14ac:dyDescent="0.25">
      <c r="A69" s="22" t="s">
        <v>0</v>
      </c>
      <c r="B69" s="34"/>
      <c r="C69" s="23"/>
    </row>
    <row r="70" spans="1:3" ht="15" customHeight="1" x14ac:dyDescent="0.25">
      <c r="A70" s="4" t="s">
        <v>1</v>
      </c>
      <c r="B70" s="7"/>
      <c r="C70" s="6">
        <v>12000</v>
      </c>
    </row>
    <row r="71" spans="1:3" ht="15" customHeight="1" x14ac:dyDescent="0.25">
      <c r="A71" s="4" t="s">
        <v>19</v>
      </c>
      <c r="B71" s="7"/>
      <c r="C71" s="6">
        <f>IF(C65="oui",C70*2%,0)</f>
        <v>0</v>
      </c>
    </row>
    <row r="72" spans="1:3" ht="15" customHeight="1" x14ac:dyDescent="0.25">
      <c r="A72" s="35" t="s">
        <v>2</v>
      </c>
      <c r="B72" s="7"/>
      <c r="C72" s="36">
        <f>C70-C71</f>
        <v>12000</v>
      </c>
    </row>
    <row r="73" spans="1:3" ht="15" customHeight="1" x14ac:dyDescent="0.25">
      <c r="A73" s="4" t="s">
        <v>20</v>
      </c>
      <c r="B73" s="7"/>
      <c r="C73" s="37">
        <f>IF(AND(C65="oui",C72&gt;10000),C72*5%,0)</f>
        <v>0</v>
      </c>
    </row>
    <row r="74" spans="1:3" ht="15" customHeight="1" x14ac:dyDescent="0.25">
      <c r="A74" s="39" t="s">
        <v>3</v>
      </c>
      <c r="B74" s="7"/>
      <c r="C74" s="40">
        <f>C72-C73</f>
        <v>12000</v>
      </c>
    </row>
    <row r="75" spans="1:3" ht="15" customHeight="1" x14ac:dyDescent="0.25">
      <c r="A75" s="4" t="s">
        <v>4</v>
      </c>
      <c r="B75" s="7"/>
      <c r="C75" s="6">
        <f>IF(AND(C65="oui",C66="oui"),C74*3%,IF(AND(C65="non",C66="oui"),C74*2%,0))</f>
        <v>0</v>
      </c>
    </row>
    <row r="76" spans="1:3" ht="15" customHeight="1" x14ac:dyDescent="0.25">
      <c r="A76" s="41" t="s">
        <v>5</v>
      </c>
      <c r="B76" s="7"/>
      <c r="C76" s="42">
        <f>C74-C75</f>
        <v>12000</v>
      </c>
    </row>
    <row r="77" spans="1:3" ht="15" customHeight="1" x14ac:dyDescent="0.25">
      <c r="A77" s="4" t="s">
        <v>6</v>
      </c>
      <c r="B77" s="43">
        <v>0.19600000000000001</v>
      </c>
      <c r="C77" s="6">
        <f>C76*$B$77</f>
        <v>2352</v>
      </c>
    </row>
    <row r="78" spans="1:3" ht="15" customHeight="1" x14ac:dyDescent="0.25">
      <c r="A78" s="44" t="s">
        <v>7</v>
      </c>
      <c r="B78" s="45"/>
      <c r="C78" s="46">
        <f>C76+C77</f>
        <v>14352</v>
      </c>
    </row>
    <row r="79" spans="1:3" ht="15" customHeight="1" x14ac:dyDescent="0.25">
      <c r="A79" s="7" t="s">
        <v>21</v>
      </c>
      <c r="B79" s="7"/>
      <c r="C79" s="37">
        <f>IF(OR(C67="oui",C78&gt;15000),0,50)</f>
        <v>50</v>
      </c>
    </row>
    <row r="80" spans="1:3" ht="15" customHeight="1" x14ac:dyDescent="0.25">
      <c r="A80" s="47" t="s">
        <v>22</v>
      </c>
      <c r="B80" s="7"/>
      <c r="C80" s="6">
        <f>SUM(C78:C79)</f>
        <v>14402</v>
      </c>
    </row>
    <row r="81" spans="1:12" ht="15" customHeight="1" x14ac:dyDescent="0.25"/>
    <row r="82" spans="1:12" ht="25.5" customHeight="1" x14ac:dyDescent="0.25"/>
    <row r="83" spans="1:12" ht="38.25" customHeight="1" x14ac:dyDescent="0.25">
      <c r="A83" s="30" t="s">
        <v>30</v>
      </c>
      <c r="B83" s="53"/>
      <c r="E83" s="12" t="s">
        <v>13</v>
      </c>
      <c r="F83" s="60" t="s">
        <v>18</v>
      </c>
      <c r="G83" s="61"/>
      <c r="H83" s="61"/>
      <c r="I83" s="61"/>
      <c r="J83" s="61"/>
      <c r="K83" s="61"/>
      <c r="L83" s="62"/>
    </row>
    <row r="84" spans="1:12" ht="15" customHeight="1" x14ac:dyDescent="0.25">
      <c r="A84" s="22" t="s">
        <v>8</v>
      </c>
      <c r="B84" s="34"/>
      <c r="C84" s="23"/>
    </row>
    <row r="85" spans="1:12" ht="15" customHeight="1" x14ac:dyDescent="0.25">
      <c r="A85" s="4" t="s">
        <v>23</v>
      </c>
      <c r="B85" s="7"/>
      <c r="C85" s="5" t="s">
        <v>31</v>
      </c>
    </row>
    <row r="86" spans="1:12" ht="15" customHeight="1" x14ac:dyDescent="0.25">
      <c r="A86" s="4" t="s">
        <v>25</v>
      </c>
      <c r="B86" s="7"/>
      <c r="C86" s="5" t="s">
        <v>31</v>
      </c>
    </row>
    <row r="87" spans="1:12" ht="15" customHeight="1" x14ac:dyDescent="0.25">
      <c r="A87" s="4" t="s">
        <v>24</v>
      </c>
      <c r="B87" s="7"/>
      <c r="C87" s="5" t="s">
        <v>31</v>
      </c>
    </row>
    <row r="88" spans="1:12" ht="15" customHeight="1" x14ac:dyDescent="0.25">
      <c r="A88" s="4"/>
      <c r="B88" s="7"/>
      <c r="C88" s="4"/>
    </row>
    <row r="89" spans="1:12" ht="15" customHeight="1" x14ac:dyDescent="0.25">
      <c r="A89" s="22" t="s">
        <v>0</v>
      </c>
      <c r="B89" s="34"/>
      <c r="C89" s="23"/>
    </row>
    <row r="90" spans="1:12" ht="15" customHeight="1" x14ac:dyDescent="0.25">
      <c r="A90" s="4" t="s">
        <v>1</v>
      </c>
      <c r="B90" s="7"/>
      <c r="C90" s="6">
        <v>12000</v>
      </c>
    </row>
    <row r="91" spans="1:12" ht="15" customHeight="1" x14ac:dyDescent="0.25">
      <c r="A91" s="4" t="s">
        <v>19</v>
      </c>
      <c r="B91" s="7"/>
      <c r="C91" s="6">
        <f>IF(C85="oui",C90*2%,0)</f>
        <v>240</v>
      </c>
    </row>
    <row r="92" spans="1:12" ht="15" customHeight="1" x14ac:dyDescent="0.25">
      <c r="A92" s="35" t="s">
        <v>2</v>
      </c>
      <c r="B92" s="7"/>
      <c r="C92" s="36">
        <f>C90-C91</f>
        <v>11760</v>
      </c>
    </row>
    <row r="93" spans="1:12" ht="15" customHeight="1" x14ac:dyDescent="0.25">
      <c r="A93" s="4" t="s">
        <v>20</v>
      </c>
      <c r="B93" s="7"/>
      <c r="C93" s="37">
        <f>IF(AND(C85="oui",C92&gt;10000),C92*5%,0)</f>
        <v>588</v>
      </c>
    </row>
    <row r="94" spans="1:12" ht="15" customHeight="1" x14ac:dyDescent="0.25">
      <c r="A94" s="39" t="s">
        <v>3</v>
      </c>
      <c r="B94" s="7"/>
      <c r="C94" s="40">
        <f>C92-C93</f>
        <v>11172</v>
      </c>
    </row>
    <row r="95" spans="1:12" ht="15" customHeight="1" x14ac:dyDescent="0.25">
      <c r="A95" s="4" t="s">
        <v>4</v>
      </c>
      <c r="B95" s="7"/>
      <c r="C95" s="6">
        <f>IF(AND(C85="oui",C86="oui"),C94*3%,IF(AND(C85="non",C86="oui"),C94*2%,0))</f>
        <v>335.15999999999997</v>
      </c>
    </row>
    <row r="96" spans="1:12" ht="15" customHeight="1" x14ac:dyDescent="0.25">
      <c r="A96" s="41" t="s">
        <v>5</v>
      </c>
      <c r="B96" s="7"/>
      <c r="C96" s="42">
        <f>C94-C95</f>
        <v>10836.84</v>
      </c>
    </row>
    <row r="97" spans="1:3" ht="15" customHeight="1" x14ac:dyDescent="0.25">
      <c r="A97" s="4" t="s">
        <v>6</v>
      </c>
      <c r="B97" s="54">
        <v>0.19600000000000001</v>
      </c>
      <c r="C97" s="6">
        <f>C96*$B$97</f>
        <v>2124.0206400000002</v>
      </c>
    </row>
    <row r="98" spans="1:3" ht="15" customHeight="1" x14ac:dyDescent="0.25">
      <c r="A98" s="44" t="s">
        <v>7</v>
      </c>
      <c r="B98" s="45"/>
      <c r="C98" s="46">
        <f>C96+C97</f>
        <v>12960.860640000001</v>
      </c>
    </row>
    <row r="99" spans="1:3" ht="15" customHeight="1" x14ac:dyDescent="0.25">
      <c r="A99" s="7" t="s">
        <v>21</v>
      </c>
      <c r="B99" s="7"/>
      <c r="C99" s="37">
        <f>IF(OR(C87="oui",C98&gt;15000),0,50)</f>
        <v>0</v>
      </c>
    </row>
    <row r="100" spans="1:3" ht="15" customHeight="1" x14ac:dyDescent="0.25">
      <c r="A100" s="47" t="s">
        <v>22</v>
      </c>
      <c r="B100" s="7"/>
      <c r="C100" s="48">
        <f>SUM(C98:C99)</f>
        <v>12960.860640000001</v>
      </c>
    </row>
    <row r="101" spans="1:3" ht="15" customHeight="1" x14ac:dyDescent="0.25"/>
    <row r="102" spans="1:3" ht="15" customHeight="1" x14ac:dyDescent="0.25"/>
    <row r="103" spans="1:3" ht="15" customHeight="1" x14ac:dyDescent="0.25"/>
    <row r="104" spans="1:3" ht="15" customHeight="1" x14ac:dyDescent="0.25"/>
    <row r="105" spans="1:3" ht="15" customHeight="1" x14ac:dyDescent="0.25"/>
    <row r="106" spans="1:3" ht="15" customHeight="1" x14ac:dyDescent="0.25"/>
    <row r="107" spans="1:3" ht="15" customHeight="1" x14ac:dyDescent="0.25"/>
    <row r="108" spans="1:3" ht="15" customHeight="1" x14ac:dyDescent="0.25"/>
    <row r="109" spans="1:3" ht="15" customHeight="1" x14ac:dyDescent="0.25"/>
    <row r="110" spans="1:3" ht="15" customHeight="1" x14ac:dyDescent="0.25"/>
    <row r="111" spans="1:3" ht="15" customHeight="1" x14ac:dyDescent="0.25"/>
    <row r="112" spans="1:3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</sheetData>
  <mergeCells count="5">
    <mergeCell ref="F83:L83"/>
    <mergeCell ref="F63:L63"/>
    <mergeCell ref="F42:L42"/>
    <mergeCell ref="F22:L22"/>
    <mergeCell ref="F3:L3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&amp;R&amp;G</oddHeader>
  </headerFooter>
  <rowBreaks count="4" manualBreakCount="4">
    <brk id="20" max="16383" man="1"/>
    <brk id="40" max="16383" man="1"/>
    <brk id="61" max="16383" man="1"/>
    <brk id="81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cas 1</vt:lpstr>
      <vt:lpstr>cas 2</vt:lpstr>
      <vt:lpstr>cas 3</vt:lpstr>
      <vt:lpstr>cas 4</vt:lpstr>
      <vt:lpstr>cas 5</vt:lpstr>
      <vt:lpstr>CORRIGE </vt:lpstr>
      <vt:lpstr>'CORRIGE 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cp:lastPrinted>2011-06-23T09:32:18Z</cp:lastPrinted>
  <dcterms:created xsi:type="dcterms:W3CDTF">2009-11-11T20:21:40Z</dcterms:created>
  <dcterms:modified xsi:type="dcterms:W3CDTF">2020-02-26T07:30:26Z</dcterms:modified>
</cp:coreProperties>
</file>